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'Arkusz1'!$A$1:$H$162</definedName>
  </definedNames>
  <calcPr fullCalcOnLoad="1"/>
</workbook>
</file>

<file path=xl/sharedStrings.xml><?xml version="1.0" encoding="utf-8"?>
<sst xmlns="http://schemas.openxmlformats.org/spreadsheetml/2006/main" count="651" uniqueCount="244">
  <si>
    <t>Paragraf</t>
  </si>
  <si>
    <t>Dział</t>
  </si>
  <si>
    <t>Lp.</t>
  </si>
  <si>
    <t>Nazwa zadania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</si>
  <si>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</si>
  <si>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</si>
  <si>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</si>
  <si>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</si>
  <si>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</si>
  <si>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</si>
  <si>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</si>
  <si>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</si>
  <si>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</si>
  <si>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900</t>
  </si>
  <si>
    <t>6050</t>
  </si>
  <si>
    <t xml:space="preserve">Rozdział </t>
  </si>
  <si>
    <t xml:space="preserve"> </t>
  </si>
  <si>
    <t>801</t>
  </si>
  <si>
    <t>926</t>
  </si>
  <si>
    <t>92695</t>
  </si>
  <si>
    <t>strona 1</t>
  </si>
  <si>
    <t>700</t>
  </si>
  <si>
    <t>60016</t>
  </si>
  <si>
    <t>strona 2</t>
  </si>
  <si>
    <t>w tym:</t>
  </si>
  <si>
    <t>6060</t>
  </si>
  <si>
    <t>Uwagi</t>
  </si>
  <si>
    <t xml:space="preserve">1. </t>
  </si>
  <si>
    <t>70005</t>
  </si>
  <si>
    <t>750</t>
  </si>
  <si>
    <t>75023</t>
  </si>
  <si>
    <t>80104</t>
  </si>
  <si>
    <t>90095</t>
  </si>
  <si>
    <t>921</t>
  </si>
  <si>
    <t>Razem:</t>
  </si>
  <si>
    <t xml:space="preserve">  </t>
  </si>
  <si>
    <t>Wydatki majątkowe ogółem:</t>
  </si>
  <si>
    <t>Kwota</t>
  </si>
  <si>
    <t>600</t>
  </si>
  <si>
    <t xml:space="preserve">1. Wydatki na inwestycje i  zakupy inwestycyjne  </t>
  </si>
  <si>
    <t>754</t>
  </si>
  <si>
    <t>75412</t>
  </si>
  <si>
    <t>11.</t>
  </si>
  <si>
    <t>Fundusz Sołecki wsi Kierzno</t>
  </si>
  <si>
    <t>Fundusz Sołecki wsi Mikorzyn</t>
  </si>
  <si>
    <t>Fundusz Sołecki wsi Olszowa</t>
  </si>
  <si>
    <t>80101</t>
  </si>
  <si>
    <t>90015</t>
  </si>
  <si>
    <t>12.</t>
  </si>
  <si>
    <t>6230</t>
  </si>
  <si>
    <t>strona 3</t>
  </si>
  <si>
    <t>Modernizacja oświetlenia ulic i dróg w mieście i gminie</t>
  </si>
  <si>
    <t>Budżet Obywatelski</t>
  </si>
  <si>
    <t>851</t>
  </si>
  <si>
    <t>85111</t>
  </si>
  <si>
    <t>6220</t>
  </si>
  <si>
    <t>Zakup sprzętu lub aparatury medycznej dla SP ZOZ w Kępnie</t>
  </si>
  <si>
    <t>Nazwa spółki</t>
  </si>
  <si>
    <t>6010</t>
  </si>
  <si>
    <t>Wodociągi Kępińskie sp. z o.o.</t>
  </si>
  <si>
    <t>Projekt Kępno sp. z o.o.</t>
  </si>
  <si>
    <t>90004</t>
  </si>
  <si>
    <t>11.1</t>
  </si>
  <si>
    <t>12.1</t>
  </si>
  <si>
    <t>92109</t>
  </si>
  <si>
    <t>13.</t>
  </si>
  <si>
    <t>13.1</t>
  </si>
  <si>
    <t>14.</t>
  </si>
  <si>
    <t>14.1</t>
  </si>
  <si>
    <t>14.2</t>
  </si>
  <si>
    <t>N</t>
  </si>
  <si>
    <t>K</t>
  </si>
  <si>
    <t>80195</t>
  </si>
  <si>
    <t>15.</t>
  </si>
  <si>
    <t>15.1</t>
  </si>
  <si>
    <t>15.2</t>
  </si>
  <si>
    <t>16.</t>
  </si>
  <si>
    <t>16.1</t>
  </si>
  <si>
    <t>16.2</t>
  </si>
  <si>
    <t>16.3</t>
  </si>
  <si>
    <t>75095</t>
  </si>
  <si>
    <t>6.1</t>
  </si>
  <si>
    <t>7.1</t>
  </si>
  <si>
    <t>8.1</t>
  </si>
  <si>
    <t>8.2</t>
  </si>
  <si>
    <t>9.1</t>
  </si>
  <si>
    <t>n</t>
  </si>
  <si>
    <t>k</t>
  </si>
  <si>
    <t>Fundusz Sołecki wsi Ostrówiec</t>
  </si>
  <si>
    <t>Fundusz Sołecki wsi Osiny</t>
  </si>
  <si>
    <t>92116</t>
  </si>
  <si>
    <t>6. Dotacje celowe na finansowanie lub dofinansowanie kosztów realizacji inwestycji samorządowych instytucji kultury</t>
  </si>
  <si>
    <t>4.1</t>
  </si>
  <si>
    <t>9.2</t>
  </si>
  <si>
    <t>10.</t>
  </si>
  <si>
    <t>10.1</t>
  </si>
  <si>
    <t>Fundusz Sołecki wsi Krążkowy</t>
  </si>
  <si>
    <t>Odbudowa zniszczonego podczas skupu zbóż pobocza przy drodze Krążkowy-Kliny</t>
  </si>
  <si>
    <t>1.1</t>
  </si>
  <si>
    <t>1.2</t>
  </si>
  <si>
    <t>1.3</t>
  </si>
  <si>
    <t>2.1</t>
  </si>
  <si>
    <t>60095</t>
  </si>
  <si>
    <t>Doposażenie UMiG w sprzęt komputerowy i oprogramowanie</t>
  </si>
  <si>
    <t>5.1</t>
  </si>
  <si>
    <t>Rozbudowa monitoringu miejskiego</t>
  </si>
  <si>
    <t>Remont, modernizacja i wyposażenie Domu Strażaka w Domaninie</t>
  </si>
  <si>
    <t>8.3</t>
  </si>
  <si>
    <t>Zakup busa do przewozu posiłków</t>
  </si>
  <si>
    <t xml:space="preserve">2. Dotacja celowa na dofinansowanie zakupu sprzętu lub aparatury medycznej dla SP ZOZ                                                                                                     w Kępnie </t>
  </si>
  <si>
    <t>853</t>
  </si>
  <si>
    <t>85395</t>
  </si>
  <si>
    <t>Budowa budynku z przeznaczeniem na klub seniora i centrum wsparcia opiekunów</t>
  </si>
  <si>
    <t>Modernizacja skweru Lipowego przy ul. Lipowej w Kępnie</t>
  </si>
  <si>
    <t>Fundusz Sołecki wsi Rzetnia</t>
  </si>
  <si>
    <t>Oświetlenie Uliczne i Drogowe sp. z o.o.</t>
  </si>
  <si>
    <t>3. Wydatki na udziały w spółkach</t>
  </si>
  <si>
    <t>Fundusz Sołecki wsi Pustkowie Kierzeńskie</t>
  </si>
  <si>
    <t>Fundusz Sołecki wsi Świba</t>
  </si>
  <si>
    <t>strona 4</t>
  </si>
  <si>
    <t xml:space="preserve">5. Dotacje celowe z budżetu na finansowanie lub dofinansowanie kosztów realizacji inwestycji i zakupów inwestycyjnych jednostek nie zaliczanych do sektora finansów publicznych </t>
  </si>
  <si>
    <t>Wykaz wydatków majątkowych przewidzianych do realizacji w 2019 roku</t>
  </si>
  <si>
    <t>Przebudowy ul. Wojska Polskiego i przyległych</t>
  </si>
  <si>
    <t>Modernizacja  ulicy Bohaterów Września od ul. Ruchu Oporu do ul. Osińskiej w Kępnie</t>
  </si>
  <si>
    <t>Przebudowa ulic: Warszawskiej i Lipowej</t>
  </si>
  <si>
    <t>Budowa dróg gminnych po wykonaniu kanalizacji w Mikorzynie</t>
  </si>
  <si>
    <t>Budowa chodnika przy ul. Kryształowej</t>
  </si>
  <si>
    <t xml:space="preserve">Wymiana wiat autobusowych  </t>
  </si>
  <si>
    <t xml:space="preserve">Wykup nieruchomości, w tym   w celu regulacji stanu prawnego gruntów zajętych pod drogi gminne oraz wykup gruntów na poszerzenie dróg istniejących, </t>
  </si>
  <si>
    <t>Nabycie pozostałych udziałów w nieruchomości położonej w Kępnie (koło basenu), oznaczonej jako dz. nr 1562</t>
  </si>
  <si>
    <t>70095</t>
  </si>
  <si>
    <t>Towarzystwo Budownictwa Społecznego - Kępno sp. z o.o.</t>
  </si>
  <si>
    <t>Wymiana dachu na Sali OSP w Domaninie</t>
  </si>
  <si>
    <t>Zakup wiaty magazynowej przy Domu Strażaka w Mikorzynie</t>
  </si>
  <si>
    <t>Fundusz Szołecki wsi Domanin</t>
  </si>
  <si>
    <t>Dotacja na zakup samochodu dla OSP</t>
  </si>
  <si>
    <t xml:space="preserve">Dotacja na zakup sprzętu z dotacją ZOWZOSP RP, MSWiA oraz z Funduszy Ubezpieczeniowych                                                    </t>
  </si>
  <si>
    <t>4. Dotacje celowe na finansowanie lub dofinansowanie kosztów realizacji inwestycji i zakupów inwestycyjnych OSP</t>
  </si>
  <si>
    <t>Zielona klasa przy Szkole Podstawowej nr 1 im. Bohaterów Westerplatte w Kępnie</t>
  </si>
  <si>
    <t>Rozbudowa Szkoły Podstawowej w Krążkowach (budowa sali gimnastycznej)</t>
  </si>
  <si>
    <t>80148</t>
  </si>
  <si>
    <t>Zakup wyparzacza kapturowego do stołówki szkolnej w Szkole Podstawowej Nr 1 w Kępnie</t>
  </si>
  <si>
    <t>Modernizacja i kapitalny remont stołówki szkolnej w Szkole Podstawowej Nr 2 w Kępnie</t>
  </si>
  <si>
    <t>Termomodernizacja dla budynku Przedszkola Samorządowego nr 5 w Kępnie i Szkoły Podstawowej w Mikorzynie</t>
  </si>
  <si>
    <t>10.2</t>
  </si>
  <si>
    <t>12.2</t>
  </si>
  <si>
    <t>Urządzenie skweru przy skrzyżowaniu ulic: Aleje Marcinkowskiego, Sportowej               i Tysiąclecia</t>
  </si>
  <si>
    <t>Fundusz Osiedla Hanulin</t>
  </si>
  <si>
    <t>Wykonanie dokumentacji  oświetlenia ulicznego przy drodze gminnej (przy szkole)</t>
  </si>
  <si>
    <t>Wykonanie dokumentacji na punkt oświetleniowy przy posesji nr 7 w Pustkowiu Kierzeńskim</t>
  </si>
  <si>
    <t>Rewitalizacja zdegradowanego fizycznie, społecznie i   gospodarczo obszaru rynku i okolic w Kępnie poprzez realizację wybranych celów inwestycyjnych wskazanych w Lokalnym Programie Rewitalizacji</t>
  </si>
  <si>
    <t>Budowa wiaty grillowej - I etap</t>
  </si>
  <si>
    <t>Fundusz Sołecki wsi Mechnice</t>
  </si>
  <si>
    <t>Siłownia zewnętrzna, doposażenie wiaty grillowej z zagospodarowaniem terenu przy remizie OSP w Ostrówcu</t>
  </si>
  <si>
    <t>Modernizacja wnętrza sali Domu Strażaka w Olszowie</t>
  </si>
  <si>
    <t>Remont, modernizacja i doposażenie  oraz zagospodarowanie terenu wokół Domu Ludowego w Myjomicach</t>
  </si>
  <si>
    <t>Zmiana systemu grzewczo-wentylacyjnego</t>
  </si>
  <si>
    <t>Dofinansowanie wymiany ogrzewania w Domu Kultury</t>
  </si>
  <si>
    <t>Budżet obywatelski</t>
  </si>
  <si>
    <t>Fundusz Sołecki wsi Myjomice</t>
  </si>
  <si>
    <t>15.3</t>
  </si>
  <si>
    <t>Doposazenie i modernizacja sali wiejskiej w Kierznie</t>
  </si>
  <si>
    <t>Modernizacja i przebudowa budynku świetlicy wiejskiej w Przybyszowie</t>
  </si>
  <si>
    <t>Fundusz Sołecki wsi Przybyszów</t>
  </si>
  <si>
    <t>montaż kilku elementów siłowni zewnętrznej na placu zabaw lub w parku przy ul. Kusocińskiego</t>
  </si>
  <si>
    <t>Zakup i montaż bramek i piłkochwyatów na boisku</t>
  </si>
  <si>
    <t>d</t>
  </si>
  <si>
    <t>u</t>
  </si>
  <si>
    <t>∑</t>
  </si>
  <si>
    <t>Dotacja celowa dla Samorządowej Biblioteki Publicznej w Kępnie na przebudowę budynku biblioteki samorządowej w Kępnie wraz z zagospodarowaniem terenu</t>
  </si>
  <si>
    <t>Dotacja celowa dla Kępińskiego Ośrodka Kultury na "Małe kino społecznościowe szansą na rozwój zasobów kultury województwa wielkopolskiego" (Kino za Rogiem)</t>
  </si>
  <si>
    <t>Dotacje celowe na likwidację niskosprawnych źródeł ciepła i zastąpienia ich źródłami proekologicznymi w ramach programu "Kępno wolne od smogu"</t>
  </si>
  <si>
    <t>Hanulin- sport, zabaw, integracja. Budowa wiaty piknikowej oraz montaż siłowni zewnętrznej na osiedlu Hanulin</t>
  </si>
  <si>
    <t>Budowa dwutorowego zjazdu linowego dla dzieci w małym parku przy szpitalu w Kępnie</t>
  </si>
  <si>
    <t>Zaasfaltowanie pobocza wzdłuż drogi gminnej obok szkoły podstawowej w Świbie</t>
  </si>
  <si>
    <t>Nabycie nieruchomości położonej w Kępnie przy ul. Poznańskiej oznaczonej                                    nr 603/16 - stawy Morka</t>
  </si>
  <si>
    <t>„Przerwa Marzeń”- adaptacja dziedzińca szkolnego przy Szkole Podstawowej nr 3</t>
  </si>
  <si>
    <t>Ogrodzenie placu zabaw, klimatyzacja w salach południowych w Przedszkola Samorządowego Nr 5 w Kępnie</t>
  </si>
  <si>
    <t>Zakup laptopa dla  zastępcy dyrektora Przedszkola Samorządowego N r 4 w Kępnie</t>
  </si>
  <si>
    <t>Zakup zmywarki kapturowej do Przedszkola Samorządowego Nr 2 w Kępnie</t>
  </si>
  <si>
    <t>Zakup pieca konwekcyjnego do kuchni Przedszkola Samorządowego w Mikorzynie</t>
  </si>
  <si>
    <t>6059</t>
  </si>
  <si>
    <t>010</t>
  </si>
  <si>
    <t>01095</t>
  </si>
  <si>
    <t>Remont Świetlicy Wiejskiej w Domaninie</t>
  </si>
  <si>
    <t>Remont Świetlicy Wiejskiej w Kierzenku</t>
  </si>
  <si>
    <t>Budowa placu zabaw w Mikorzynie</t>
  </si>
  <si>
    <t>2.3</t>
  </si>
  <si>
    <t>2.2</t>
  </si>
  <si>
    <t>2.4</t>
  </si>
  <si>
    <t>3.1</t>
  </si>
  <si>
    <t>4.2</t>
  </si>
  <si>
    <t>4.3</t>
  </si>
  <si>
    <t>Budowa budynku socjalnego przy ul. Towarowej w Kępnie</t>
  </si>
  <si>
    <t>9.3</t>
  </si>
  <si>
    <t>10.3</t>
  </si>
  <si>
    <t>10.4</t>
  </si>
  <si>
    <t>11.2</t>
  </si>
  <si>
    <t>6057</t>
  </si>
  <si>
    <t>17.</t>
  </si>
  <si>
    <t>17.1</t>
  </si>
  <si>
    <t>17.2</t>
  </si>
  <si>
    <t>17.3</t>
  </si>
  <si>
    <t>17.4</t>
  </si>
  <si>
    <t>17.5</t>
  </si>
  <si>
    <t>17.6</t>
  </si>
  <si>
    <t>18.</t>
  </si>
  <si>
    <t>18.1</t>
  </si>
  <si>
    <t>18.2</t>
  </si>
  <si>
    <t>18.3</t>
  </si>
  <si>
    <t>18.4</t>
  </si>
  <si>
    <t>18.5</t>
  </si>
  <si>
    <t>18.6</t>
  </si>
  <si>
    <t>Budowa lodowiska i pawilonu sportowego przy bosiku sportowym w Kępnie</t>
  </si>
  <si>
    <t>strona 5</t>
  </si>
  <si>
    <t>10.5</t>
  </si>
  <si>
    <t>Zakup komputera stacjonarnego na potrzeby administracji do Przedszkola Samorządowego w Hanulinie</t>
  </si>
  <si>
    <t>2.5</t>
  </si>
  <si>
    <t>2.6</t>
  </si>
  <si>
    <t>2.7</t>
  </si>
  <si>
    <t>2.8</t>
  </si>
  <si>
    <t>Fundusz Sołecki wsi Kliny</t>
  </si>
  <si>
    <t xml:space="preserve">Budowa chodnika wzdłuż drogi gminnej w Klinach </t>
  </si>
  <si>
    <t>2.9</t>
  </si>
  <si>
    <t>Dokumentacje projektowe dla dróg gminnych</t>
  </si>
  <si>
    <t>11.3</t>
  </si>
  <si>
    <t>10.6</t>
  </si>
  <si>
    <t xml:space="preserve">Wydzielenie i oddymianie klatki schodowej w Przedszkolu 
Samorządowym w Mikorzynie
</t>
  </si>
  <si>
    <t>Adaptacja dziedzińca szkolnego przy Szkole Podstawowej nr 3</t>
  </si>
  <si>
    <t>9.4</t>
  </si>
  <si>
    <t>7.2</t>
  </si>
  <si>
    <t>Zakup samochodu służbowego dla Straży Miejskiej</t>
  </si>
  <si>
    <t>Przebudowa kuchni w Mianowicach</t>
  </si>
  <si>
    <t>Energetyka Cieplna Kępno sp. z o.o.</t>
  </si>
  <si>
    <t>Budowa boisk   na terenie Gminy Kępno</t>
  </si>
  <si>
    <t>17.7</t>
  </si>
  <si>
    <t>Fundusz Sołecki wsi Kierzenko</t>
  </si>
  <si>
    <t xml:space="preserve">Remont i modernizacja sali wiejskiej </t>
  </si>
  <si>
    <t>18.7</t>
  </si>
  <si>
    <t xml:space="preserve">Budowa całorocznej infrastruktury sportowo-rekreacyjnej na terenie 
Gminy Kępno
</t>
  </si>
  <si>
    <t>10.7</t>
  </si>
  <si>
    <t>6067</t>
  </si>
  <si>
    <t>Rozwój oferty przedszkolnej na obszarach wiejskich Gminy Kępno</t>
  </si>
  <si>
    <t>Załącznik nr  4  do Uchwały Nr X/63/2019
Rady Miejskiej w Kępnie z dnia 15 lipca 2019 roku
w sprawie zmian w budżecie Gminy Kępno na 2019 rok.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</si>
</sst>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"/>
  </numFmts>
  <fonts count="71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Arial CE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0"/>
      <name val="Arial CE"/>
      <family val="0"/>
    </font>
    <font>
      <b/>
      <i/>
      <sz val="10"/>
      <name val="Arial"/>
      <family val="2"/>
    </font>
    <font>
      <b/>
      <i/>
      <sz val="10"/>
      <name val="Arial CE"/>
      <family val="0"/>
    </font>
    <font>
      <b/>
      <i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53"/>
      <name val="Arial"/>
      <family val="2"/>
    </font>
    <font>
      <sz val="10"/>
      <color indexed="53"/>
      <name val="Arial"/>
      <family val="2"/>
    </font>
    <font>
      <sz val="12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i/>
      <sz val="10"/>
      <color indexed="10"/>
      <name val="Arial CE"/>
      <family val="0"/>
    </font>
    <font>
      <i/>
      <sz val="10"/>
      <color indexed="10"/>
      <name val="Arial"/>
      <family val="2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009900"/>
      <name val="Arial"/>
      <family val="2"/>
    </font>
    <font>
      <b/>
      <sz val="10"/>
      <color rgb="FF0000FF"/>
      <name val="Arial"/>
      <family val="2"/>
    </font>
    <font>
      <i/>
      <sz val="10"/>
      <color theme="0"/>
      <name val="Arial CE"/>
      <family val="0"/>
    </font>
    <font>
      <i/>
      <sz val="10"/>
      <color theme="0"/>
      <name val="Arial"/>
      <family val="2"/>
    </font>
    <font>
      <sz val="10"/>
      <color theme="0"/>
      <name val="Arial CE"/>
      <family val="0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44" fillId="0" borderId="0">
      <alignment/>
      <protection/>
    </xf>
    <xf numFmtId="0" fontId="55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170" fontId="4" fillId="0" borderId="0" xfId="0" applyNumberFormat="1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170" fontId="4" fillId="0" borderId="12" xfId="0" applyNumberFormat="1" applyFont="1" applyBorder="1" applyAlignment="1">
      <alignment horizontal="left" vertical="top" wrapText="1"/>
    </xf>
    <xf numFmtId="170" fontId="4" fillId="0" borderId="12" xfId="0" applyNumberFormat="1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170" fontId="4" fillId="0" borderId="11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right" vertical="top" wrapText="1"/>
    </xf>
    <xf numFmtId="170" fontId="3" fillId="0" borderId="1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4" fillId="0" borderId="12" xfId="0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170" fontId="4" fillId="0" borderId="11" xfId="0" applyNumberFormat="1" applyFont="1" applyBorder="1" applyAlignment="1">
      <alignment horizontal="center" vertical="top"/>
    </xf>
    <xf numFmtId="170" fontId="4" fillId="0" borderId="12" xfId="0" applyNumberFormat="1" applyFont="1" applyBorder="1" applyAlignment="1">
      <alignment horizontal="center" vertical="top" wrapText="1"/>
    </xf>
    <xf numFmtId="170" fontId="3" fillId="0" borderId="14" xfId="0" applyNumberFormat="1" applyFont="1" applyBorder="1" applyAlignment="1">
      <alignment horizontal="center" vertical="top"/>
    </xf>
    <xf numFmtId="170" fontId="4" fillId="0" borderId="11" xfId="0" applyNumberFormat="1" applyFont="1" applyBorder="1" applyAlignment="1">
      <alignment vertical="top" wrapText="1"/>
    </xf>
    <xf numFmtId="0" fontId="8" fillId="0" borderId="15" xfId="0" applyFont="1" applyBorder="1" applyAlignment="1">
      <alignment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49" fontId="0" fillId="0" borderId="16" xfId="0" applyNumberFormat="1" applyFont="1" applyBorder="1" applyAlignment="1">
      <alignment horizontal="center" vertical="top" wrapText="1"/>
    </xf>
    <xf numFmtId="170" fontId="0" fillId="0" borderId="16" xfId="0" applyNumberFormat="1" applyFont="1" applyBorder="1" applyAlignment="1">
      <alignment horizontal="center" vertical="top"/>
    </xf>
    <xf numFmtId="170" fontId="0" fillId="0" borderId="17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170" fontId="10" fillId="0" borderId="0" xfId="0" applyNumberFormat="1" applyFont="1" applyBorder="1" applyAlignment="1">
      <alignment horizontal="right" vertical="top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4" fillId="0" borderId="18" xfId="0" applyNumberFormat="1" applyFont="1" applyBorder="1" applyAlignment="1">
      <alignment horizontal="center" vertical="top" wrapText="1"/>
    </xf>
    <xf numFmtId="165" fontId="0" fillId="0" borderId="0" xfId="0" applyNumberFormat="1" applyFont="1" applyAlignment="1">
      <alignment/>
    </xf>
    <xf numFmtId="44" fontId="0" fillId="0" borderId="19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top" wrapText="1"/>
    </xf>
    <xf numFmtId="170" fontId="3" fillId="0" borderId="15" xfId="0" applyNumberFormat="1" applyFont="1" applyBorder="1" applyAlignment="1">
      <alignment horizontal="left" vertical="top"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22" xfId="0" applyNumberFormat="1" applyFont="1" applyBorder="1" applyAlignment="1">
      <alignment horizontal="center" vertical="top" wrapText="1"/>
    </xf>
    <xf numFmtId="170" fontId="3" fillId="0" borderId="22" xfId="0" applyNumberFormat="1" applyFont="1" applyBorder="1" applyAlignment="1">
      <alignment horizontal="left" vertical="top"/>
    </xf>
    <xf numFmtId="170" fontId="3" fillId="0" borderId="11" xfId="0" applyNumberFormat="1" applyFont="1" applyBorder="1" applyAlignment="1">
      <alignment horizontal="left" vertical="top"/>
    </xf>
    <xf numFmtId="170" fontId="0" fillId="0" borderId="0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horizontal="center" vertical="top" wrapText="1"/>
    </xf>
    <xf numFmtId="170" fontId="3" fillId="0" borderId="21" xfId="0" applyNumberFormat="1" applyFont="1" applyBorder="1" applyAlignment="1">
      <alignment horizontal="left" vertical="top"/>
    </xf>
    <xf numFmtId="49" fontId="0" fillId="0" borderId="23" xfId="0" applyNumberFormat="1" applyFont="1" applyBorder="1" applyAlignment="1">
      <alignment horizontal="center" vertical="top"/>
    </xf>
    <xf numFmtId="0" fontId="0" fillId="0" borderId="23" xfId="0" applyFont="1" applyBorder="1" applyAlignment="1">
      <alignment vertical="top"/>
    </xf>
    <xf numFmtId="0" fontId="9" fillId="0" borderId="12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 wrapText="1"/>
    </xf>
    <xf numFmtId="170" fontId="3" fillId="0" borderId="0" xfId="0" applyNumberFormat="1" applyFont="1" applyBorder="1" applyAlignment="1">
      <alignment horizontal="right" vertical="top"/>
    </xf>
    <xf numFmtId="0" fontId="9" fillId="0" borderId="26" xfId="0" applyFont="1" applyBorder="1" applyAlignment="1">
      <alignment vertical="top" wrapText="1"/>
    </xf>
    <xf numFmtId="0" fontId="9" fillId="0" borderId="27" xfId="0" applyFont="1" applyBorder="1" applyAlignment="1">
      <alignment vertical="top" wrapText="1"/>
    </xf>
    <xf numFmtId="170" fontId="3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vertical="top" wrapText="1"/>
    </xf>
    <xf numFmtId="170" fontId="4" fillId="0" borderId="1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170" fontId="4" fillId="0" borderId="12" xfId="0" applyNumberFormat="1" applyFont="1" applyFill="1" applyBorder="1" applyAlignment="1">
      <alignment horizontal="left" vertical="top" wrapText="1"/>
    </xf>
    <xf numFmtId="0" fontId="9" fillId="0" borderId="22" xfId="0" applyFont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top" wrapText="1"/>
    </xf>
    <xf numFmtId="0" fontId="13" fillId="0" borderId="12" xfId="0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vertical="top" wrapText="1"/>
    </xf>
    <xf numFmtId="170" fontId="4" fillId="0" borderId="22" xfId="0" applyNumberFormat="1" applyFont="1" applyBorder="1" applyAlignment="1">
      <alignment vertical="top" wrapText="1"/>
    </xf>
    <xf numFmtId="170" fontId="4" fillId="0" borderId="12" xfId="0" applyNumberFormat="1" applyFont="1" applyBorder="1" applyAlignment="1">
      <alignment horizontal="center" vertical="top"/>
    </xf>
    <xf numFmtId="170" fontId="10" fillId="0" borderId="11" xfId="0" applyNumberFormat="1" applyFont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170" fontId="0" fillId="0" borderId="16" xfId="0" applyNumberFormat="1" applyFont="1" applyFill="1" applyBorder="1" applyAlignment="1">
      <alignment horizontal="center" vertical="top"/>
    </xf>
    <xf numFmtId="170" fontId="4" fillId="0" borderId="11" xfId="0" applyNumberFormat="1" applyFont="1" applyFill="1" applyBorder="1" applyAlignment="1">
      <alignment horizontal="left" vertical="top" wrapText="1"/>
    </xf>
    <xf numFmtId="170" fontId="3" fillId="0" borderId="13" xfId="0" applyNumberFormat="1" applyFont="1" applyFill="1" applyBorder="1" applyAlignment="1">
      <alignment horizontal="right" vertical="top"/>
    </xf>
    <xf numFmtId="170" fontId="3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Alignment="1">
      <alignment horizontal="center" vertical="top"/>
    </xf>
    <xf numFmtId="49" fontId="5" fillId="0" borderId="13" xfId="0" applyNumberFormat="1" applyFont="1" applyBorder="1" applyAlignment="1">
      <alignment horizontal="center" vertical="top" wrapText="1"/>
    </xf>
    <xf numFmtId="170" fontId="3" fillId="0" borderId="23" xfId="0" applyNumberFormat="1" applyFont="1" applyBorder="1" applyAlignment="1">
      <alignment horizontal="right" vertical="top"/>
    </xf>
    <xf numFmtId="0" fontId="10" fillId="0" borderId="0" xfId="0" applyFont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61" fillId="0" borderId="12" xfId="0" applyNumberFormat="1" applyFont="1" applyBorder="1" applyAlignment="1">
      <alignment horizontal="center" vertical="center" wrapText="1"/>
    </xf>
    <xf numFmtId="164" fontId="14" fillId="0" borderId="12" xfId="0" applyNumberFormat="1" applyFont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center" vertical="center" wrapText="1"/>
    </xf>
    <xf numFmtId="164" fontId="15" fillId="0" borderId="26" xfId="0" applyNumberFormat="1" applyFont="1" applyFill="1" applyBorder="1" applyAlignment="1">
      <alignment horizontal="center" vertical="center"/>
    </xf>
    <xf numFmtId="164" fontId="15" fillId="0" borderId="24" xfId="0" applyNumberFormat="1" applyFont="1" applyFill="1" applyBorder="1" applyAlignment="1">
      <alignment horizontal="center" vertical="center"/>
    </xf>
    <xf numFmtId="164" fontId="15" fillId="0" borderId="11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61" fillId="0" borderId="11" xfId="0" applyNumberFormat="1" applyFont="1" applyBorder="1" applyAlignment="1">
      <alignment horizontal="center" vertical="center" wrapText="1"/>
    </xf>
    <xf numFmtId="164" fontId="1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64" fontId="14" fillId="0" borderId="11" xfId="0" applyNumberFormat="1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 vertical="center" wrapText="1"/>
    </xf>
    <xf numFmtId="164" fontId="15" fillId="0" borderId="12" xfId="0" applyNumberFormat="1" applyFont="1" applyFill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170" fontId="10" fillId="0" borderId="0" xfId="0" applyNumberFormat="1" applyFont="1" applyBorder="1" applyAlignment="1">
      <alignment horizontal="center" vertical="center"/>
    </xf>
    <xf numFmtId="44" fontId="10" fillId="0" borderId="19" xfId="0" applyNumberFormat="1" applyFont="1" applyBorder="1" applyAlignment="1">
      <alignment horizontal="center" vertical="center"/>
    </xf>
    <xf numFmtId="44" fontId="3" fillId="0" borderId="11" xfId="0" applyNumberFormat="1" applyFont="1" applyBorder="1" applyAlignment="1">
      <alignment horizontal="center" vertical="center" wrapText="1"/>
    </xf>
    <xf numFmtId="44" fontId="3" fillId="0" borderId="14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170" fontId="10" fillId="0" borderId="17" xfId="0" applyNumberFormat="1" applyFont="1" applyBorder="1" applyAlignment="1">
      <alignment horizontal="center" vertical="center"/>
    </xf>
    <xf numFmtId="170" fontId="3" fillId="0" borderId="11" xfId="0" applyNumberFormat="1" applyFont="1" applyBorder="1" applyAlignment="1">
      <alignment horizontal="center" vertical="center"/>
    </xf>
    <xf numFmtId="170" fontId="3" fillId="0" borderId="14" xfId="0" applyNumberFormat="1" applyFont="1" applyBorder="1" applyAlignment="1">
      <alignment horizontal="center" vertical="center"/>
    </xf>
    <xf numFmtId="170" fontId="10" fillId="0" borderId="19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14" fillId="0" borderId="2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62" fillId="0" borderId="0" xfId="0" applyNumberFormat="1" applyFont="1" applyFill="1" applyBorder="1" applyAlignment="1" applyProtection="1">
      <alignment horizontal="left"/>
      <protection locked="0"/>
    </xf>
    <xf numFmtId="0" fontId="62" fillId="0" borderId="0" xfId="0" applyFont="1" applyAlignment="1">
      <alignment vertical="top"/>
    </xf>
    <xf numFmtId="0" fontId="62" fillId="0" borderId="0" xfId="0" applyFont="1" applyAlignment="1">
      <alignment horizontal="right" vertical="top"/>
    </xf>
    <xf numFmtId="0" fontId="63" fillId="0" borderId="12" xfId="0" applyFont="1" applyBorder="1" applyAlignment="1">
      <alignment horizontal="right" vertical="top" wrapText="1"/>
    </xf>
    <xf numFmtId="0" fontId="63" fillId="0" borderId="0" xfId="0" applyFont="1" applyBorder="1" applyAlignment="1">
      <alignment horizontal="right" vertical="top" wrapText="1"/>
    </xf>
    <xf numFmtId="0" fontId="62" fillId="0" borderId="23" xfId="0" applyFont="1" applyBorder="1" applyAlignment="1">
      <alignment horizontal="right" vertical="top"/>
    </xf>
    <xf numFmtId="171" fontId="64" fillId="0" borderId="0" xfId="0" applyNumberFormat="1" applyFont="1" applyBorder="1" applyAlignment="1">
      <alignment horizontal="right" vertical="top"/>
    </xf>
    <xf numFmtId="171" fontId="63" fillId="0" borderId="0" xfId="0" applyNumberFormat="1" applyFont="1" applyBorder="1" applyAlignment="1">
      <alignment horizontal="right" vertical="top"/>
    </xf>
    <xf numFmtId="171" fontId="62" fillId="0" borderId="0" xfId="0" applyNumberFormat="1" applyFont="1" applyBorder="1" applyAlignment="1">
      <alignment horizontal="right" vertical="top"/>
    </xf>
    <xf numFmtId="0" fontId="63" fillId="0" borderId="0" xfId="0" applyFont="1" applyAlignment="1">
      <alignment horizontal="right" vertical="top"/>
    </xf>
    <xf numFmtId="171" fontId="63" fillId="0" borderId="13" xfId="0" applyNumberFormat="1" applyFont="1" applyBorder="1" applyAlignment="1">
      <alignment horizontal="right" vertical="top"/>
    </xf>
    <xf numFmtId="0" fontId="63" fillId="0" borderId="0" xfId="0" applyFont="1" applyAlignment="1">
      <alignment vertical="top"/>
    </xf>
    <xf numFmtId="0" fontId="4" fillId="0" borderId="11" xfId="0" applyFont="1" applyBorder="1" applyAlignment="1">
      <alignment horizontal="right" vertical="top" wrapText="1"/>
    </xf>
    <xf numFmtId="0" fontId="0" fillId="0" borderId="0" xfId="0" applyFont="1" applyAlignment="1">
      <alignment horizontal="right" vertical="top"/>
    </xf>
    <xf numFmtId="0" fontId="0" fillId="0" borderId="30" xfId="0" applyFont="1" applyBorder="1" applyAlignment="1">
      <alignment horizontal="center" vertical="top" wrapText="1"/>
    </xf>
    <xf numFmtId="44" fontId="9" fillId="0" borderId="11" xfId="0" applyNumberFormat="1" applyFont="1" applyBorder="1" applyAlignment="1">
      <alignment vertical="top"/>
    </xf>
    <xf numFmtId="0" fontId="0" fillId="0" borderId="15" xfId="0" applyFont="1" applyBorder="1" applyAlignment="1">
      <alignment/>
    </xf>
    <xf numFmtId="171" fontId="3" fillId="0" borderId="0" xfId="0" applyNumberFormat="1" applyFont="1" applyBorder="1" applyAlignment="1">
      <alignment horizontal="right" vertical="top"/>
    </xf>
    <xf numFmtId="44" fontId="3" fillId="0" borderId="31" xfId="0" applyNumberFormat="1" applyFont="1" applyBorder="1" applyAlignment="1">
      <alignment horizontal="center" vertical="top"/>
    </xf>
    <xf numFmtId="0" fontId="3" fillId="0" borderId="31" xfId="0" applyFont="1" applyBorder="1" applyAlignment="1">
      <alignment horizontal="right"/>
    </xf>
    <xf numFmtId="171" fontId="4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170" fontId="3" fillId="0" borderId="25" xfId="0" applyNumberFormat="1" applyFont="1" applyBorder="1" applyAlignment="1">
      <alignment horizontal="right" vertical="top" wrapText="1"/>
    </xf>
    <xf numFmtId="0" fontId="0" fillId="0" borderId="31" xfId="0" applyFont="1" applyBorder="1" applyAlignment="1">
      <alignment/>
    </xf>
    <xf numFmtId="0" fontId="3" fillId="0" borderId="15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171" fontId="3" fillId="0" borderId="11" xfId="0" applyNumberFormat="1" applyFont="1" applyBorder="1" applyAlignment="1">
      <alignment horizontal="right" vertical="top" wrapText="1"/>
    </xf>
    <xf numFmtId="170" fontId="4" fillId="0" borderId="16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 wrapText="1"/>
    </xf>
    <xf numFmtId="171" fontId="4" fillId="0" borderId="12" xfId="0" applyNumberFormat="1" applyFont="1" applyBorder="1" applyAlignment="1">
      <alignment horizontal="right" vertical="top" wrapText="1"/>
    </xf>
    <xf numFmtId="171" fontId="4" fillId="0" borderId="11" xfId="0" applyNumberFormat="1" applyFont="1" applyBorder="1" applyAlignment="1">
      <alignment horizontal="right" vertical="top" wrapText="1"/>
    </xf>
    <xf numFmtId="171" fontId="3" fillId="0" borderId="15" xfId="0" applyNumberFormat="1" applyFont="1" applyBorder="1" applyAlignment="1">
      <alignment horizontal="right" vertical="top" wrapText="1"/>
    </xf>
    <xf numFmtId="0" fontId="4" fillId="0" borderId="11" xfId="0" applyFont="1" applyFill="1" applyBorder="1" applyAlignment="1">
      <alignment horizontal="right" vertical="top" wrapText="1"/>
    </xf>
    <xf numFmtId="165" fontId="0" fillId="0" borderId="19" xfId="0" applyNumberFormat="1" applyFont="1" applyBorder="1" applyAlignment="1">
      <alignment horizontal="center" vertical="top"/>
    </xf>
    <xf numFmtId="165" fontId="3" fillId="0" borderId="11" xfId="0" applyNumberFormat="1" applyFont="1" applyBorder="1" applyAlignment="1">
      <alignment horizontal="center" vertical="top"/>
    </xf>
    <xf numFmtId="165" fontId="3" fillId="0" borderId="28" xfId="0" applyNumberFormat="1" applyFont="1" applyBorder="1" applyAlignment="1">
      <alignment horizontal="center" vertical="top"/>
    </xf>
    <xf numFmtId="165" fontId="3" fillId="0" borderId="15" xfId="0" applyNumberFormat="1" applyFont="1" applyBorder="1" applyAlignment="1">
      <alignment horizontal="center" vertical="top"/>
    </xf>
    <xf numFmtId="165" fontId="12" fillId="0" borderId="11" xfId="0" applyNumberFormat="1" applyFont="1" applyBorder="1" applyAlignment="1">
      <alignment vertical="top" wrapText="1"/>
    </xf>
    <xf numFmtId="165" fontId="3" fillId="0" borderId="31" xfId="0" applyNumberFormat="1" applyFont="1" applyBorder="1" applyAlignment="1">
      <alignment horizontal="right" vertical="top"/>
    </xf>
    <xf numFmtId="165" fontId="4" fillId="0" borderId="11" xfId="0" applyNumberFormat="1" applyFont="1" applyBorder="1" applyAlignment="1">
      <alignment horizontal="center" vertical="top"/>
    </xf>
    <xf numFmtId="165" fontId="3" fillId="0" borderId="31" xfId="0" applyNumberFormat="1" applyFont="1" applyBorder="1" applyAlignment="1">
      <alignment horizontal="center" vertical="top"/>
    </xf>
    <xf numFmtId="165" fontId="3" fillId="0" borderId="0" xfId="0" applyNumberFormat="1" applyFont="1" applyBorder="1" applyAlignment="1">
      <alignment horizontal="center" vertical="top"/>
    </xf>
    <xf numFmtId="165" fontId="0" fillId="0" borderId="0" xfId="0" applyNumberFormat="1" applyFont="1" applyAlignment="1">
      <alignment vertical="top"/>
    </xf>
    <xf numFmtId="165" fontId="4" fillId="0" borderId="0" xfId="0" applyNumberFormat="1" applyFont="1" applyAlignment="1">
      <alignment vertical="top"/>
    </xf>
    <xf numFmtId="165" fontId="3" fillId="0" borderId="23" xfId="0" applyNumberFormat="1" applyFont="1" applyBorder="1" applyAlignment="1">
      <alignment horizontal="center" vertical="top"/>
    </xf>
    <xf numFmtId="165" fontId="9" fillId="0" borderId="12" xfId="0" applyNumberFormat="1" applyFont="1" applyBorder="1" applyAlignment="1">
      <alignment vertical="top"/>
    </xf>
    <xf numFmtId="165" fontId="3" fillId="0" borderId="31" xfId="0" applyNumberFormat="1" applyFont="1" applyBorder="1" applyAlignment="1">
      <alignment horizontal="center" vertical="top" wrapText="1"/>
    </xf>
    <xf numFmtId="0" fontId="4" fillId="0" borderId="32" xfId="0" applyFont="1" applyBorder="1" applyAlignment="1">
      <alignment horizontal="right" vertical="top" wrapText="1"/>
    </xf>
    <xf numFmtId="49" fontId="4" fillId="0" borderId="32" xfId="0" applyNumberFormat="1" applyFont="1" applyBorder="1" applyAlignment="1">
      <alignment horizontal="center" vertical="top" wrapText="1"/>
    </xf>
    <xf numFmtId="170" fontId="4" fillId="0" borderId="0" xfId="0" applyNumberFormat="1" applyFont="1" applyBorder="1" applyAlignment="1">
      <alignment vertical="top" wrapText="1"/>
    </xf>
    <xf numFmtId="165" fontId="12" fillId="0" borderId="32" xfId="0" applyNumberFormat="1" applyFont="1" applyBorder="1" applyAlignment="1">
      <alignment vertical="top" wrapText="1"/>
    </xf>
    <xf numFmtId="164" fontId="16" fillId="0" borderId="32" xfId="0" applyNumberFormat="1" applyFont="1" applyBorder="1" applyAlignment="1">
      <alignment horizontal="center" vertical="center" wrapText="1"/>
    </xf>
    <xf numFmtId="170" fontId="4" fillId="0" borderId="32" xfId="0" applyNumberFormat="1" applyFont="1" applyBorder="1" applyAlignment="1">
      <alignment horizontal="left" vertical="top" wrapText="1"/>
    </xf>
    <xf numFmtId="44" fontId="9" fillId="0" borderId="11" xfId="0" applyNumberFormat="1" applyFont="1" applyBorder="1" applyAlignment="1">
      <alignment vertical="center"/>
    </xf>
    <xf numFmtId="165" fontId="12" fillId="0" borderId="12" xfId="0" applyNumberFormat="1" applyFont="1" applyBorder="1" applyAlignment="1">
      <alignment vertical="top" wrapText="1"/>
    </xf>
    <xf numFmtId="165" fontId="12" fillId="0" borderId="22" xfId="0" applyNumberFormat="1" applyFont="1" applyBorder="1" applyAlignment="1">
      <alignment vertical="top" wrapText="1"/>
    </xf>
    <xf numFmtId="165" fontId="4" fillId="0" borderId="0" xfId="0" applyNumberFormat="1" applyFont="1" applyBorder="1" applyAlignment="1">
      <alignment horizontal="left" vertical="top"/>
    </xf>
    <xf numFmtId="165" fontId="0" fillId="0" borderId="23" xfId="0" applyNumberFormat="1" applyFont="1" applyBorder="1" applyAlignment="1">
      <alignment vertical="top"/>
    </xf>
    <xf numFmtId="165" fontId="10" fillId="0" borderId="0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right" vertical="top" wrapText="1"/>
    </xf>
    <xf numFmtId="49" fontId="4" fillId="0" borderId="24" xfId="0" applyNumberFormat="1" applyFont="1" applyBorder="1" applyAlignment="1">
      <alignment horizontal="center" vertical="top" wrapText="1"/>
    </xf>
    <xf numFmtId="165" fontId="4" fillId="0" borderId="11" xfId="0" applyNumberFormat="1" applyFont="1" applyBorder="1" applyAlignment="1">
      <alignment horizontal="center" vertical="top" wrapText="1"/>
    </xf>
    <xf numFmtId="170" fontId="4" fillId="0" borderId="11" xfId="0" applyNumberFormat="1" applyFont="1" applyFill="1" applyBorder="1" applyAlignment="1">
      <alignment horizontal="left" vertical="top"/>
    </xf>
    <xf numFmtId="165" fontId="4" fillId="0" borderId="11" xfId="0" applyNumberFormat="1" applyFont="1" applyBorder="1" applyAlignment="1">
      <alignment horizontal="left" vertical="top"/>
    </xf>
    <xf numFmtId="165" fontId="4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65" fillId="0" borderId="12" xfId="0" applyFont="1" applyBorder="1" applyAlignment="1">
      <alignment horizontal="left" vertical="top" wrapText="1"/>
    </xf>
    <xf numFmtId="0" fontId="9" fillId="0" borderId="24" xfId="0" applyFont="1" applyFill="1" applyBorder="1" applyAlignment="1">
      <alignment vertical="top" wrapText="1"/>
    </xf>
    <xf numFmtId="170" fontId="10" fillId="0" borderId="28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4" fontId="3" fillId="0" borderId="23" xfId="0" applyNumberFormat="1" applyFont="1" applyBorder="1" applyAlignment="1">
      <alignment horizontal="center" vertical="top"/>
    </xf>
    <xf numFmtId="0" fontId="3" fillId="0" borderId="33" xfId="0" applyFont="1" applyBorder="1" applyAlignment="1">
      <alignment horizontal="right"/>
    </xf>
    <xf numFmtId="44" fontId="3" fillId="0" borderId="0" xfId="0" applyNumberFormat="1" applyFont="1" applyBorder="1" applyAlignment="1">
      <alignment horizontal="center" vertical="top"/>
    </xf>
    <xf numFmtId="0" fontId="66" fillId="0" borderId="11" xfId="0" applyFont="1" applyBorder="1" applyAlignment="1">
      <alignment horizontal="left" vertical="top" wrapText="1"/>
    </xf>
    <xf numFmtId="165" fontId="4" fillId="0" borderId="11" xfId="0" applyNumberFormat="1" applyFont="1" applyBorder="1" applyAlignment="1">
      <alignment horizontal="right" vertical="top"/>
    </xf>
    <xf numFmtId="0" fontId="65" fillId="0" borderId="29" xfId="0" applyFont="1" applyBorder="1" applyAlignment="1">
      <alignment horizontal="left" vertical="top" wrapText="1"/>
    </xf>
    <xf numFmtId="0" fontId="66" fillId="0" borderId="12" xfId="0" applyFont="1" applyBorder="1" applyAlignment="1">
      <alignment horizontal="left" vertical="top" wrapText="1"/>
    </xf>
    <xf numFmtId="165" fontId="67" fillId="0" borderId="24" xfId="0" applyNumberFormat="1" applyFont="1" applyFill="1" applyBorder="1" applyAlignment="1">
      <alignment horizontal="right" vertical="top"/>
    </xf>
    <xf numFmtId="165" fontId="67" fillId="0" borderId="12" xfId="0" applyNumberFormat="1" applyFont="1" applyFill="1" applyBorder="1" applyAlignment="1">
      <alignment horizontal="right" vertical="top"/>
    </xf>
    <xf numFmtId="165" fontId="68" fillId="0" borderId="22" xfId="0" applyNumberFormat="1" applyFont="1" applyFill="1" applyBorder="1" applyAlignment="1">
      <alignment vertical="top" wrapText="1"/>
    </xf>
    <xf numFmtId="165" fontId="68" fillId="0" borderId="24" xfId="0" applyNumberFormat="1" applyFont="1" applyFill="1" applyBorder="1" applyAlignment="1">
      <alignment horizontal="right" vertical="top"/>
    </xf>
    <xf numFmtId="165" fontId="68" fillId="0" borderId="11" xfId="0" applyNumberFormat="1" applyFont="1" applyBorder="1" applyAlignment="1">
      <alignment vertical="top"/>
    </xf>
    <xf numFmtId="165" fontId="67" fillId="0" borderId="29" xfId="0" applyNumberFormat="1" applyFont="1" applyFill="1" applyBorder="1" applyAlignment="1">
      <alignment horizontal="right" vertical="top"/>
    </xf>
    <xf numFmtId="165" fontId="67" fillId="0" borderId="11" xfId="0" applyNumberFormat="1" applyFont="1" applyBorder="1" applyAlignment="1">
      <alignment horizontal="right" vertical="top"/>
    </xf>
    <xf numFmtId="165" fontId="67" fillId="0" borderId="12" xfId="0" applyNumberFormat="1" applyFont="1" applyBorder="1" applyAlignment="1">
      <alignment horizontal="right" vertical="top"/>
    </xf>
    <xf numFmtId="165" fontId="69" fillId="0" borderId="12" xfId="0" applyNumberFormat="1" applyFont="1" applyBorder="1" applyAlignment="1">
      <alignment horizontal="right" vertical="top"/>
    </xf>
    <xf numFmtId="165" fontId="68" fillId="0" borderId="12" xfId="0" applyNumberFormat="1" applyFont="1" applyFill="1" applyBorder="1" applyAlignment="1">
      <alignment vertical="top"/>
    </xf>
    <xf numFmtId="165" fontId="67" fillId="0" borderId="32" xfId="0" applyNumberFormat="1" applyFont="1" applyBorder="1" applyAlignment="1">
      <alignment horizontal="center" vertical="top" wrapText="1"/>
    </xf>
    <xf numFmtId="165" fontId="70" fillId="0" borderId="12" xfId="0" applyNumberFormat="1" applyFont="1" applyBorder="1" applyAlignment="1">
      <alignment horizontal="right" vertical="top"/>
    </xf>
    <xf numFmtId="165" fontId="68" fillId="0" borderId="12" xfId="0" applyNumberFormat="1" applyFont="1" applyBorder="1" applyAlignment="1">
      <alignment vertical="top" wrapText="1"/>
    </xf>
    <xf numFmtId="165" fontId="68" fillId="0" borderId="29" xfId="0" applyNumberFormat="1" applyFont="1" applyFill="1" applyBorder="1" applyAlignment="1">
      <alignment horizontal="right" vertical="top"/>
    </xf>
    <xf numFmtId="165" fontId="68" fillId="0" borderId="12" xfId="0" applyNumberFormat="1" applyFont="1" applyFill="1" applyBorder="1" applyAlignment="1">
      <alignment horizontal="right" vertical="top"/>
    </xf>
    <xf numFmtId="165" fontId="68" fillId="0" borderId="11" xfId="0" applyNumberFormat="1" applyFont="1" applyBorder="1" applyAlignment="1">
      <alignment horizontal="right" vertical="top"/>
    </xf>
    <xf numFmtId="165" fontId="67" fillId="0" borderId="11" xfId="0" applyNumberFormat="1" applyFont="1" applyFill="1" applyBorder="1" applyAlignment="1">
      <alignment horizontal="right" vertical="top"/>
    </xf>
    <xf numFmtId="165" fontId="67" fillId="0" borderId="29" xfId="0" applyNumberFormat="1" applyFont="1" applyBorder="1" applyAlignment="1">
      <alignment horizontal="right" vertical="top"/>
    </xf>
    <xf numFmtId="165" fontId="67" fillId="0" borderId="11" xfId="0" applyNumberFormat="1" applyFont="1" applyFill="1" applyBorder="1" applyAlignment="1">
      <alignment vertical="top"/>
    </xf>
    <xf numFmtId="165" fontId="68" fillId="0" borderId="11" xfId="0" applyNumberFormat="1" applyFont="1" applyFill="1" applyBorder="1" applyAlignment="1">
      <alignment horizontal="right" vertical="top"/>
    </xf>
    <xf numFmtId="165" fontId="67" fillId="0" borderId="29" xfId="0" applyNumberFormat="1" applyFont="1" applyFill="1" applyBorder="1" applyAlignment="1">
      <alignment vertical="top"/>
    </xf>
    <xf numFmtId="165" fontId="67" fillId="0" borderId="12" xfId="0" applyNumberFormat="1" applyFont="1" applyBorder="1" applyAlignment="1">
      <alignment horizontal="center" vertical="top" wrapText="1"/>
    </xf>
    <xf numFmtId="170" fontId="3" fillId="0" borderId="0" xfId="0" applyNumberFormat="1" applyFont="1" applyBorder="1" applyAlignment="1">
      <alignment horizontal="right" vertical="top" wrapText="1"/>
    </xf>
    <xf numFmtId="165" fontId="3" fillId="0" borderId="0" xfId="0" applyNumberFormat="1" applyFont="1" applyBorder="1" applyAlignment="1">
      <alignment horizontal="center" vertical="top" wrapText="1"/>
    </xf>
    <xf numFmtId="170" fontId="0" fillId="0" borderId="15" xfId="0" applyNumberFormat="1" applyFont="1" applyBorder="1" applyAlignment="1">
      <alignment horizontal="center" vertical="top"/>
    </xf>
    <xf numFmtId="49" fontId="4" fillId="0" borderId="29" xfId="0" applyNumberFormat="1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9" fillId="0" borderId="29" xfId="0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4" fillId="0" borderId="29" xfId="0" applyFont="1" applyBorder="1" applyAlignment="1">
      <alignment horizontal="right" vertical="top" wrapText="1"/>
    </xf>
    <xf numFmtId="0" fontId="0" fillId="0" borderId="11" xfId="0" applyBorder="1" applyAlignment="1">
      <alignment horizontal="right" vertical="top" wrapText="1"/>
    </xf>
    <xf numFmtId="0" fontId="0" fillId="0" borderId="11" xfId="0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4" xfId="0" applyBorder="1" applyAlignment="1">
      <alignment/>
    </xf>
    <xf numFmtId="49" fontId="2" fillId="0" borderId="0" xfId="0" applyNumberFormat="1" applyFont="1" applyFill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0" fillId="0" borderId="25" xfId="0" applyBorder="1" applyAlignment="1">
      <alignment/>
    </xf>
    <xf numFmtId="0" fontId="0" fillId="0" borderId="32" xfId="0" applyBorder="1" applyAlignment="1">
      <alignment horizontal="right" vertical="top" wrapText="1"/>
    </xf>
    <xf numFmtId="0" fontId="0" fillId="0" borderId="34" xfId="0" applyBorder="1" applyAlignment="1">
      <alignment horizontal="right" vertical="top" wrapText="1"/>
    </xf>
    <xf numFmtId="0" fontId="0" fillId="0" borderId="11" xfId="0" applyBorder="1" applyAlignment="1">
      <alignment horizontal="center" vertical="top" wrapText="1"/>
    </xf>
    <xf numFmtId="170" fontId="4" fillId="0" borderId="29" xfId="0" applyNumberFormat="1" applyFont="1" applyBorder="1" applyAlignment="1">
      <alignment vertical="top" wrapText="1"/>
    </xf>
    <xf numFmtId="164" fontId="14" fillId="0" borderId="29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0" fontId="4" fillId="0" borderId="29" xfId="0" applyNumberFormat="1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2"/>
  <sheetViews>
    <sheetView tabSelected="1" view="pageBreakPreview" zoomScale="60" zoomScalePageLayoutView="0" workbookViewId="0" topLeftCell="A1">
      <selection activeCell="B1" sqref="B1:I1"/>
    </sheetView>
  </sheetViews>
  <sheetFormatPr defaultColWidth="9.140625" defaultRowHeight="12.75"/>
  <cols>
    <col min="1" max="1" width="7.00390625" style="112" customWidth="1"/>
    <col min="2" max="2" width="5.8515625" style="27" customWidth="1"/>
    <col min="3" max="3" width="9.8515625" style="27" customWidth="1"/>
    <col min="4" max="4" width="8.7109375" style="27" customWidth="1"/>
    <col min="5" max="5" width="41.28125" style="26" customWidth="1"/>
    <col min="6" max="6" width="22.7109375" style="154" bestFit="1" customWidth="1"/>
    <col min="7" max="7" width="6.8515625" style="78" customWidth="1"/>
    <col min="8" max="8" width="17.8515625" style="28" customWidth="1"/>
    <col min="9" max="16384" width="9.140625" style="28" customWidth="1"/>
  </cols>
  <sheetData>
    <row r="1" spans="1:9" s="34" customFormat="1" ht="42.75" customHeight="1">
      <c r="A1" s="111"/>
      <c r="B1" s="228" t="s">
        <v>243</v>
      </c>
      <c r="C1" s="228"/>
      <c r="D1" s="228"/>
      <c r="E1" s="228"/>
      <c r="F1" s="228"/>
      <c r="G1" s="228"/>
      <c r="H1" s="228"/>
      <c r="I1" s="228"/>
    </row>
    <row r="2" spans="1:7" s="1" customFormat="1" ht="15.75">
      <c r="A2" s="229" t="s">
        <v>121</v>
      </c>
      <c r="B2" s="229"/>
      <c r="C2" s="229"/>
      <c r="D2" s="229"/>
      <c r="E2" s="229"/>
      <c r="F2" s="229"/>
      <c r="G2" s="229"/>
    </row>
    <row r="3" ht="13.5" thickBot="1"/>
    <row r="4" spans="1:8" s="2" customFormat="1" ht="16.5" thickBot="1">
      <c r="A4" s="224" t="s">
        <v>39</v>
      </c>
      <c r="B4" s="225"/>
      <c r="C4" s="225"/>
      <c r="D4" s="225"/>
      <c r="E4" s="225"/>
      <c r="F4" s="225"/>
      <c r="G4" s="225"/>
      <c r="H4" s="227"/>
    </row>
    <row r="5" spans="1:10" ht="13.5" thickBot="1">
      <c r="A5" s="113"/>
      <c r="B5" s="25"/>
      <c r="C5" s="25"/>
      <c r="D5" s="25"/>
      <c r="H5" s="36"/>
      <c r="I5" s="26"/>
      <c r="J5" s="26"/>
    </row>
    <row r="6" spans="1:8" ht="13.5" thickBot="1">
      <c r="A6" s="125" t="s">
        <v>2</v>
      </c>
      <c r="B6" s="29" t="s">
        <v>1</v>
      </c>
      <c r="C6" s="29" t="s">
        <v>15</v>
      </c>
      <c r="D6" s="29" t="s">
        <v>0</v>
      </c>
      <c r="E6" s="30" t="s">
        <v>3</v>
      </c>
      <c r="F6" s="145" t="s">
        <v>37</v>
      </c>
      <c r="G6" s="79"/>
      <c r="H6" s="31" t="s">
        <v>26</v>
      </c>
    </row>
    <row r="7" spans="1:8" s="1" customFormat="1" ht="15.75">
      <c r="A7" s="138" t="s">
        <v>4</v>
      </c>
      <c r="B7" s="41" t="s">
        <v>182</v>
      </c>
      <c r="C7" s="42" t="s">
        <v>183</v>
      </c>
      <c r="D7" s="41"/>
      <c r="E7" s="43" t="s">
        <v>16</v>
      </c>
      <c r="F7" s="146">
        <f>SUM(F9:F11)</f>
        <v>45000</v>
      </c>
      <c r="G7" s="80"/>
      <c r="H7" s="44" t="s">
        <v>16</v>
      </c>
    </row>
    <row r="8" spans="1:8" s="1" customFormat="1" ht="15">
      <c r="A8" s="114"/>
      <c r="B8" s="8"/>
      <c r="C8" s="8"/>
      <c r="D8" s="8"/>
      <c r="E8" s="10" t="s">
        <v>24</v>
      </c>
      <c r="F8" s="166" t="s">
        <v>16</v>
      </c>
      <c r="G8" s="81"/>
      <c r="H8" s="9" t="s">
        <v>16</v>
      </c>
    </row>
    <row r="9" spans="1:8" s="1" customFormat="1" ht="30">
      <c r="A9" s="141" t="s">
        <v>98</v>
      </c>
      <c r="B9" s="12" t="s">
        <v>16</v>
      </c>
      <c r="C9" s="12" t="s">
        <v>16</v>
      </c>
      <c r="D9" s="12" t="s">
        <v>14</v>
      </c>
      <c r="E9" s="50" t="s">
        <v>184</v>
      </c>
      <c r="F9" s="190">
        <v>15000</v>
      </c>
      <c r="G9" s="82" t="s">
        <v>70</v>
      </c>
      <c r="H9" s="9" t="s">
        <v>16</v>
      </c>
    </row>
    <row r="10" spans="1:8" s="1" customFormat="1" ht="30">
      <c r="A10" s="142" t="s">
        <v>99</v>
      </c>
      <c r="B10" s="12" t="s">
        <v>16</v>
      </c>
      <c r="C10" s="12" t="s">
        <v>16</v>
      </c>
      <c r="D10" s="12" t="s">
        <v>14</v>
      </c>
      <c r="E10" s="50" t="s">
        <v>185</v>
      </c>
      <c r="F10" s="191">
        <v>15000</v>
      </c>
      <c r="G10" s="83" t="s">
        <v>70</v>
      </c>
      <c r="H10" s="14" t="s">
        <v>16</v>
      </c>
    </row>
    <row r="11" spans="1:8" s="1" customFormat="1" ht="15">
      <c r="A11" s="141" t="s">
        <v>100</v>
      </c>
      <c r="B11" s="8"/>
      <c r="C11" s="8"/>
      <c r="D11" s="12" t="s">
        <v>14</v>
      </c>
      <c r="E11" s="50" t="s">
        <v>186</v>
      </c>
      <c r="F11" s="190">
        <v>15000</v>
      </c>
      <c r="G11" s="85" t="s">
        <v>70</v>
      </c>
      <c r="H11" s="65" t="s">
        <v>16</v>
      </c>
    </row>
    <row r="12" spans="1:8" s="1" customFormat="1" ht="15.75">
      <c r="A12" s="138" t="s">
        <v>5</v>
      </c>
      <c r="B12" s="41" t="s">
        <v>38</v>
      </c>
      <c r="C12" s="42" t="s">
        <v>22</v>
      </c>
      <c r="D12" s="41"/>
      <c r="E12" s="43" t="s">
        <v>16</v>
      </c>
      <c r="F12" s="146">
        <f>SUM(F14:F22)</f>
        <v>2433085.73</v>
      </c>
      <c r="G12" s="80"/>
      <c r="H12" s="44" t="s">
        <v>16</v>
      </c>
    </row>
    <row r="13" spans="1:8" s="1" customFormat="1" ht="15">
      <c r="A13" s="114"/>
      <c r="B13" s="8"/>
      <c r="C13" s="8"/>
      <c r="D13" s="8"/>
      <c r="E13" s="10" t="s">
        <v>24</v>
      </c>
      <c r="F13" s="166" t="s">
        <v>16</v>
      </c>
      <c r="G13" s="81"/>
      <c r="H13" s="9" t="s">
        <v>16</v>
      </c>
    </row>
    <row r="14" spans="1:8" s="1" customFormat="1" ht="30">
      <c r="A14" s="141" t="s">
        <v>101</v>
      </c>
      <c r="B14" s="12" t="s">
        <v>16</v>
      </c>
      <c r="C14" s="12" t="s">
        <v>16</v>
      </c>
      <c r="D14" s="12" t="s">
        <v>14</v>
      </c>
      <c r="E14" s="50" t="s">
        <v>122</v>
      </c>
      <c r="F14" s="190">
        <v>500000</v>
      </c>
      <c r="G14" s="82" t="s">
        <v>71</v>
      </c>
      <c r="H14" s="9" t="s">
        <v>16</v>
      </c>
    </row>
    <row r="15" spans="1:8" s="1" customFormat="1" ht="45">
      <c r="A15" s="142" t="s">
        <v>188</v>
      </c>
      <c r="B15" s="12" t="s">
        <v>16</v>
      </c>
      <c r="C15" s="12" t="s">
        <v>16</v>
      </c>
      <c r="D15" s="12" t="s">
        <v>14</v>
      </c>
      <c r="E15" s="9" t="s">
        <v>123</v>
      </c>
      <c r="F15" s="191">
        <v>203000</v>
      </c>
      <c r="G15" s="83" t="s">
        <v>70</v>
      </c>
      <c r="H15" s="14" t="s">
        <v>16</v>
      </c>
    </row>
    <row r="16" spans="1:8" s="1" customFormat="1" ht="30">
      <c r="A16" s="141" t="s">
        <v>187</v>
      </c>
      <c r="B16" s="8"/>
      <c r="C16" s="8"/>
      <c r="D16" s="12" t="s">
        <v>14</v>
      </c>
      <c r="E16" s="50" t="s">
        <v>124</v>
      </c>
      <c r="F16" s="190">
        <v>780000</v>
      </c>
      <c r="G16" s="85" t="s">
        <v>71</v>
      </c>
      <c r="H16" s="65" t="s">
        <v>16</v>
      </c>
    </row>
    <row r="17" spans="1:8" s="1" customFormat="1" ht="30">
      <c r="A17" s="141" t="s">
        <v>189</v>
      </c>
      <c r="B17" s="12"/>
      <c r="C17" s="12"/>
      <c r="D17" s="12" t="s">
        <v>14</v>
      </c>
      <c r="E17" s="50" t="s">
        <v>125</v>
      </c>
      <c r="F17" s="190">
        <v>619580.77</v>
      </c>
      <c r="G17" s="84" t="s">
        <v>70</v>
      </c>
      <c r="H17" s="14"/>
    </row>
    <row r="18" spans="1:8" s="1" customFormat="1" ht="45">
      <c r="A18" s="142" t="s">
        <v>217</v>
      </c>
      <c r="B18" s="12"/>
      <c r="C18" s="12"/>
      <c r="D18" s="12" t="s">
        <v>14</v>
      </c>
      <c r="E18" s="56" t="s">
        <v>97</v>
      </c>
      <c r="F18" s="190">
        <v>50000</v>
      </c>
      <c r="G18" s="84" t="s">
        <v>70</v>
      </c>
      <c r="H18" s="178" t="s">
        <v>16</v>
      </c>
    </row>
    <row r="19" spans="1:8" s="1" customFormat="1" ht="34.5" customHeight="1">
      <c r="A19" s="141" t="s">
        <v>218</v>
      </c>
      <c r="B19" s="8"/>
      <c r="C19" s="8"/>
      <c r="D19" s="12" t="s">
        <v>14</v>
      </c>
      <c r="E19" s="56" t="s">
        <v>222</v>
      </c>
      <c r="F19" s="190">
        <v>13004.96</v>
      </c>
      <c r="G19" s="85" t="s">
        <v>70</v>
      </c>
      <c r="H19" s="178" t="s">
        <v>221</v>
      </c>
    </row>
    <row r="20" spans="1:8" s="1" customFormat="1" ht="34.5" customHeight="1">
      <c r="A20" s="141" t="s">
        <v>219</v>
      </c>
      <c r="B20" s="8"/>
      <c r="C20" s="8"/>
      <c r="D20" s="12" t="s">
        <v>14</v>
      </c>
      <c r="E20" s="56" t="s">
        <v>126</v>
      </c>
      <c r="F20" s="190">
        <v>25000</v>
      </c>
      <c r="G20" s="85" t="s">
        <v>70</v>
      </c>
      <c r="H20" s="178" t="s">
        <v>45</v>
      </c>
    </row>
    <row r="21" spans="1:8" s="1" customFormat="1" ht="45">
      <c r="A21" s="142" t="s">
        <v>220</v>
      </c>
      <c r="B21" s="8"/>
      <c r="C21" s="8"/>
      <c r="D21" s="12" t="s">
        <v>14</v>
      </c>
      <c r="E21" s="50" t="s">
        <v>174</v>
      </c>
      <c r="F21" s="190">
        <v>32500</v>
      </c>
      <c r="G21" s="84" t="s">
        <v>70</v>
      </c>
      <c r="H21" s="178" t="s">
        <v>118</v>
      </c>
    </row>
    <row r="22" spans="1:8" s="1" customFormat="1" ht="30.75" thickBot="1">
      <c r="A22" s="142" t="s">
        <v>223</v>
      </c>
      <c r="B22" s="8"/>
      <c r="C22" s="8"/>
      <c r="D22" s="12" t="s">
        <v>14</v>
      </c>
      <c r="E22" s="50" t="s">
        <v>224</v>
      </c>
      <c r="F22" s="190">
        <v>210000</v>
      </c>
      <c r="G22" s="84" t="s">
        <v>70</v>
      </c>
      <c r="H22" s="178" t="s">
        <v>16</v>
      </c>
    </row>
    <row r="23" spans="1:8" s="1" customFormat="1" ht="15.75">
      <c r="A23" s="143" t="s">
        <v>6</v>
      </c>
      <c r="B23" s="46" t="s">
        <v>38</v>
      </c>
      <c r="C23" s="39" t="s">
        <v>102</v>
      </c>
      <c r="D23" s="46"/>
      <c r="E23" s="47" t="s">
        <v>16</v>
      </c>
      <c r="F23" s="147">
        <f>SUM(F25:F25)</f>
        <v>30000</v>
      </c>
      <c r="G23" s="87"/>
      <c r="H23" s="40" t="s">
        <v>16</v>
      </c>
    </row>
    <row r="24" spans="1:8" s="1" customFormat="1" ht="15">
      <c r="A24" s="123"/>
      <c r="B24" s="4"/>
      <c r="C24" s="4"/>
      <c r="D24" s="4"/>
      <c r="E24" s="59" t="s">
        <v>24</v>
      </c>
      <c r="F24" s="167" t="s">
        <v>16</v>
      </c>
      <c r="G24" s="88"/>
      <c r="H24" s="9"/>
    </row>
    <row r="25" spans="1:8" s="60" customFormat="1" ht="15.75" thickBot="1">
      <c r="A25" s="144" t="s">
        <v>190</v>
      </c>
      <c r="B25" s="63"/>
      <c r="C25" s="63"/>
      <c r="D25" s="63" t="s">
        <v>14</v>
      </c>
      <c r="E25" s="64" t="s">
        <v>127</v>
      </c>
      <c r="F25" s="192">
        <v>30000</v>
      </c>
      <c r="G25" s="89" t="s">
        <v>70</v>
      </c>
      <c r="H25" s="61"/>
    </row>
    <row r="26" spans="1:8" s="1" customFormat="1" ht="15.75">
      <c r="A26" s="143" t="s">
        <v>7</v>
      </c>
      <c r="B26" s="46" t="s">
        <v>21</v>
      </c>
      <c r="C26" s="39" t="s">
        <v>28</v>
      </c>
      <c r="D26" s="46"/>
      <c r="E26" s="47" t="s">
        <v>16</v>
      </c>
      <c r="F26" s="147">
        <f>SUM(F28:F30)</f>
        <v>548000</v>
      </c>
      <c r="G26" s="87"/>
      <c r="H26" s="40" t="s">
        <v>16</v>
      </c>
    </row>
    <row r="27" spans="1:8" s="1" customFormat="1" ht="15">
      <c r="A27" s="123"/>
      <c r="B27" s="4"/>
      <c r="C27" s="4"/>
      <c r="D27" s="4"/>
      <c r="E27" s="59" t="s">
        <v>24</v>
      </c>
      <c r="F27" s="167" t="s">
        <v>16</v>
      </c>
      <c r="G27" s="88"/>
      <c r="H27" s="9"/>
    </row>
    <row r="28" spans="1:8" s="60" customFormat="1" ht="75">
      <c r="A28" s="144" t="s">
        <v>92</v>
      </c>
      <c r="B28" s="63"/>
      <c r="C28" s="63"/>
      <c r="D28" s="63" t="s">
        <v>14</v>
      </c>
      <c r="E28" s="50" t="s">
        <v>128</v>
      </c>
      <c r="F28" s="193">
        <v>280000</v>
      </c>
      <c r="G28" s="89" t="s">
        <v>71</v>
      </c>
      <c r="H28" s="61"/>
    </row>
    <row r="29" spans="1:8" s="60" customFormat="1" ht="60">
      <c r="A29" s="144" t="s">
        <v>191</v>
      </c>
      <c r="B29" s="63"/>
      <c r="C29" s="63"/>
      <c r="D29" s="63" t="s">
        <v>14</v>
      </c>
      <c r="E29" s="50" t="s">
        <v>175</v>
      </c>
      <c r="F29" s="193">
        <v>198000</v>
      </c>
      <c r="G29" s="89" t="s">
        <v>71</v>
      </c>
      <c r="H29" s="61"/>
    </row>
    <row r="30" spans="1:8" s="60" customFormat="1" ht="60.75" thickBot="1">
      <c r="A30" s="144" t="s">
        <v>192</v>
      </c>
      <c r="B30" s="63"/>
      <c r="C30" s="63"/>
      <c r="D30" s="63" t="s">
        <v>14</v>
      </c>
      <c r="E30" s="179" t="s">
        <v>129</v>
      </c>
      <c r="F30" s="193">
        <v>70000</v>
      </c>
      <c r="G30" s="89" t="s">
        <v>71</v>
      </c>
      <c r="H30" s="61"/>
    </row>
    <row r="31" spans="1:12" s="1" customFormat="1" ht="15.75">
      <c r="A31" s="143" t="s">
        <v>8</v>
      </c>
      <c r="B31" s="46" t="s">
        <v>21</v>
      </c>
      <c r="C31" s="39" t="s">
        <v>130</v>
      </c>
      <c r="D31" s="46"/>
      <c r="E31" s="47" t="s">
        <v>16</v>
      </c>
      <c r="F31" s="148">
        <f>SUM(F33:F33)</f>
        <v>175000</v>
      </c>
      <c r="G31" s="87"/>
      <c r="H31" s="40" t="s">
        <v>16</v>
      </c>
      <c r="L31" s="60"/>
    </row>
    <row r="32" spans="1:12" s="1" customFormat="1" ht="15">
      <c r="A32" s="123"/>
      <c r="B32" s="4"/>
      <c r="C32" s="4"/>
      <c r="D32" s="4"/>
      <c r="E32" s="23" t="s">
        <v>24</v>
      </c>
      <c r="F32" s="166" t="s">
        <v>16</v>
      </c>
      <c r="G32" s="81"/>
      <c r="H32" s="9"/>
      <c r="L32" s="60"/>
    </row>
    <row r="33" spans="1:8" s="32" customFormat="1" ht="30.75" thickBot="1">
      <c r="A33" s="137" t="s">
        <v>104</v>
      </c>
      <c r="B33" s="8" t="s">
        <v>16</v>
      </c>
      <c r="C33" s="8" t="s">
        <v>16</v>
      </c>
      <c r="D33" s="8" t="s">
        <v>14</v>
      </c>
      <c r="E33" s="50" t="s">
        <v>193</v>
      </c>
      <c r="F33" s="194">
        <v>175000</v>
      </c>
      <c r="G33" s="92" t="s">
        <v>70</v>
      </c>
      <c r="H33" s="21"/>
    </row>
    <row r="34" spans="1:12" s="1" customFormat="1" ht="15.75">
      <c r="A34" s="143" t="s">
        <v>9</v>
      </c>
      <c r="B34" s="46" t="s">
        <v>29</v>
      </c>
      <c r="C34" s="39" t="s">
        <v>30</v>
      </c>
      <c r="D34" s="46"/>
      <c r="E34" s="47" t="s">
        <v>16</v>
      </c>
      <c r="F34" s="148">
        <f>SUM(F36:F36)</f>
        <v>50000</v>
      </c>
      <c r="G34" s="87"/>
      <c r="H34" s="40" t="s">
        <v>16</v>
      </c>
      <c r="L34" s="60"/>
    </row>
    <row r="35" spans="1:12" s="1" customFormat="1" ht="15">
      <c r="A35" s="123"/>
      <c r="B35" s="4"/>
      <c r="C35" s="4"/>
      <c r="D35" s="4"/>
      <c r="E35" s="23" t="s">
        <v>24</v>
      </c>
      <c r="F35" s="166" t="s">
        <v>16</v>
      </c>
      <c r="G35" s="81"/>
      <c r="H35" s="9"/>
      <c r="L35" s="60"/>
    </row>
    <row r="36" spans="1:8" s="32" customFormat="1" ht="30.75" thickBot="1">
      <c r="A36" s="137" t="s">
        <v>81</v>
      </c>
      <c r="B36" s="8" t="s">
        <v>16</v>
      </c>
      <c r="C36" s="8" t="s">
        <v>16</v>
      </c>
      <c r="D36" s="8" t="s">
        <v>25</v>
      </c>
      <c r="E36" s="50" t="s">
        <v>103</v>
      </c>
      <c r="F36" s="194">
        <v>50000</v>
      </c>
      <c r="G36" s="92" t="s">
        <v>70</v>
      </c>
      <c r="H36" s="21"/>
    </row>
    <row r="37" spans="1:12" s="1" customFormat="1" ht="15.75">
      <c r="A37" s="143" t="s">
        <v>10</v>
      </c>
      <c r="B37" s="46" t="s">
        <v>29</v>
      </c>
      <c r="C37" s="39" t="s">
        <v>80</v>
      </c>
      <c r="D37" s="46"/>
      <c r="E37" s="47" t="s">
        <v>16</v>
      </c>
      <c r="F37" s="148">
        <f>SUM(F39:F40)</f>
        <v>320000</v>
      </c>
      <c r="G37" s="87"/>
      <c r="H37" s="40" t="s">
        <v>16</v>
      </c>
      <c r="L37" s="60"/>
    </row>
    <row r="38" spans="1:12" s="1" customFormat="1" ht="15">
      <c r="A38" s="123"/>
      <c r="B38" s="4"/>
      <c r="C38" s="4"/>
      <c r="D38" s="4"/>
      <c r="E38" s="23" t="s">
        <v>24</v>
      </c>
      <c r="F38" s="167" t="s">
        <v>16</v>
      </c>
      <c r="G38" s="81"/>
      <c r="H38" s="9"/>
      <c r="L38" s="60"/>
    </row>
    <row r="39" spans="1:8" s="32" customFormat="1" ht="15">
      <c r="A39" s="137" t="s">
        <v>82</v>
      </c>
      <c r="B39" s="8" t="s">
        <v>16</v>
      </c>
      <c r="C39" s="8" t="s">
        <v>16</v>
      </c>
      <c r="D39" s="8" t="s">
        <v>14</v>
      </c>
      <c r="E39" s="50" t="s">
        <v>105</v>
      </c>
      <c r="F39" s="194">
        <v>250000</v>
      </c>
      <c r="G39" s="92" t="s">
        <v>71</v>
      </c>
      <c r="H39" s="21"/>
    </row>
    <row r="40" spans="1:8" s="32" customFormat="1" ht="30">
      <c r="A40" s="137" t="s">
        <v>230</v>
      </c>
      <c r="B40" s="8" t="s">
        <v>16</v>
      </c>
      <c r="C40" s="8" t="s">
        <v>16</v>
      </c>
      <c r="D40" s="8" t="s">
        <v>25</v>
      </c>
      <c r="E40" s="50" t="s">
        <v>231</v>
      </c>
      <c r="F40" s="194">
        <v>70000</v>
      </c>
      <c r="G40" s="92" t="s">
        <v>70</v>
      </c>
      <c r="H40" s="21"/>
    </row>
    <row r="41" spans="1:8" s="1" customFormat="1" ht="15.75">
      <c r="A41" s="115"/>
      <c r="B41" s="5"/>
      <c r="C41" s="5"/>
      <c r="D41" s="5"/>
      <c r="E41" s="6"/>
      <c r="F41" s="168"/>
      <c r="G41" s="90"/>
      <c r="H41" s="45" t="s">
        <v>20</v>
      </c>
    </row>
    <row r="42" spans="1:7" ht="13.5" thickBot="1">
      <c r="A42" s="116"/>
      <c r="B42" s="48"/>
      <c r="C42" s="48"/>
      <c r="D42" s="48"/>
      <c r="E42" s="49"/>
      <c r="F42" s="169"/>
      <c r="G42" s="91"/>
    </row>
    <row r="43" spans="1:8" ht="13.5" thickBot="1">
      <c r="A43" s="125" t="s">
        <v>2</v>
      </c>
      <c r="B43" s="29" t="s">
        <v>1</v>
      </c>
      <c r="C43" s="29" t="s">
        <v>15</v>
      </c>
      <c r="D43" s="29" t="s">
        <v>0</v>
      </c>
      <c r="E43" s="30" t="s">
        <v>3</v>
      </c>
      <c r="F43" s="145" t="s">
        <v>37</v>
      </c>
      <c r="G43" s="79"/>
      <c r="H43" s="31" t="s">
        <v>26</v>
      </c>
    </row>
    <row r="44" spans="1:8" s="1" customFormat="1" ht="15.75">
      <c r="A44" s="143" t="s">
        <v>11</v>
      </c>
      <c r="B44" s="46" t="s">
        <v>40</v>
      </c>
      <c r="C44" s="39" t="s">
        <v>41</v>
      </c>
      <c r="D44" s="46"/>
      <c r="E44" s="47" t="s">
        <v>16</v>
      </c>
      <c r="F44" s="148">
        <f>SUM(F46:F48)</f>
        <v>85777.25</v>
      </c>
      <c r="G44" s="87"/>
      <c r="H44" s="40" t="s">
        <v>16</v>
      </c>
    </row>
    <row r="45" spans="1:8" s="1" customFormat="1" ht="15">
      <c r="A45" s="123"/>
      <c r="B45" s="4"/>
      <c r="C45" s="4"/>
      <c r="D45" s="4"/>
      <c r="E45" s="23" t="s">
        <v>24</v>
      </c>
      <c r="F45" s="167" t="s">
        <v>16</v>
      </c>
      <c r="G45" s="81"/>
      <c r="H45" s="9"/>
    </row>
    <row r="46" spans="1:8" s="1" customFormat="1" ht="47.25" customHeight="1">
      <c r="A46" s="137" t="s">
        <v>83</v>
      </c>
      <c r="B46" s="8" t="s">
        <v>16</v>
      </c>
      <c r="C46" s="35" t="s">
        <v>16</v>
      </c>
      <c r="D46" s="8" t="s">
        <v>14</v>
      </c>
      <c r="E46" s="62" t="s">
        <v>106</v>
      </c>
      <c r="F46" s="191">
        <v>15777.25</v>
      </c>
      <c r="G46" s="92" t="s">
        <v>70</v>
      </c>
      <c r="H46" s="178" t="s">
        <v>134</v>
      </c>
    </row>
    <row r="47" spans="1:8" s="1" customFormat="1" ht="30">
      <c r="A47" s="137" t="s">
        <v>84</v>
      </c>
      <c r="B47" s="8" t="s">
        <v>16</v>
      </c>
      <c r="C47" s="35" t="s">
        <v>16</v>
      </c>
      <c r="D47" s="8" t="s">
        <v>25</v>
      </c>
      <c r="E47" s="62" t="s">
        <v>133</v>
      </c>
      <c r="F47" s="195">
        <v>10000</v>
      </c>
      <c r="G47" s="93" t="s">
        <v>70</v>
      </c>
      <c r="H47" s="178" t="s">
        <v>44</v>
      </c>
    </row>
    <row r="48" spans="1:8" s="1" customFormat="1" ht="30.75" thickBot="1">
      <c r="A48" s="137" t="s">
        <v>107</v>
      </c>
      <c r="B48" s="8" t="s">
        <v>16</v>
      </c>
      <c r="C48" s="35" t="s">
        <v>16</v>
      </c>
      <c r="D48" s="8" t="s">
        <v>14</v>
      </c>
      <c r="E48" s="62" t="s">
        <v>132</v>
      </c>
      <c r="F48" s="191">
        <v>60000</v>
      </c>
      <c r="G48" s="92" t="s">
        <v>70</v>
      </c>
      <c r="H48" s="65" t="s">
        <v>16</v>
      </c>
    </row>
    <row r="49" spans="1:8" s="1" customFormat="1" ht="15.75">
      <c r="A49" s="136" t="s">
        <v>12</v>
      </c>
      <c r="B49" s="46" t="s">
        <v>17</v>
      </c>
      <c r="C49" s="39" t="s">
        <v>46</v>
      </c>
      <c r="D49" s="46"/>
      <c r="E49" s="47" t="s">
        <v>16</v>
      </c>
      <c r="F49" s="148">
        <f>SUM(F51:F54)</f>
        <v>2055521.6800000002</v>
      </c>
      <c r="G49" s="87"/>
      <c r="H49" s="40" t="s">
        <v>16</v>
      </c>
    </row>
    <row r="50" spans="1:8" s="1" customFormat="1" ht="15">
      <c r="A50" s="123"/>
      <c r="B50" s="7"/>
      <c r="C50" s="66"/>
      <c r="D50" s="7"/>
      <c r="E50" s="67" t="s">
        <v>24</v>
      </c>
      <c r="F50" s="149" t="s">
        <v>16</v>
      </c>
      <c r="G50" s="94"/>
      <c r="H50" s="14"/>
    </row>
    <row r="51" spans="1:8" s="1" customFormat="1" ht="45">
      <c r="A51" s="137" t="s">
        <v>85</v>
      </c>
      <c r="B51" s="8" t="s">
        <v>16</v>
      </c>
      <c r="C51" s="8" t="s">
        <v>16</v>
      </c>
      <c r="D51" s="8" t="s">
        <v>14</v>
      </c>
      <c r="E51" s="62" t="s">
        <v>139</v>
      </c>
      <c r="F51" s="196">
        <v>1950000</v>
      </c>
      <c r="G51" s="83" t="s">
        <v>71</v>
      </c>
      <c r="H51" s="69" t="s">
        <v>16</v>
      </c>
    </row>
    <row r="52" spans="1:8" s="11" customFormat="1" ht="45">
      <c r="A52" s="137" t="s">
        <v>93</v>
      </c>
      <c r="B52" s="8" t="s">
        <v>16</v>
      </c>
      <c r="C52" s="8" t="s">
        <v>16</v>
      </c>
      <c r="D52" s="8" t="s">
        <v>14</v>
      </c>
      <c r="E52" s="62" t="s">
        <v>138</v>
      </c>
      <c r="F52" s="196">
        <v>49763.58</v>
      </c>
      <c r="G52" s="83" t="s">
        <v>70</v>
      </c>
      <c r="H52" s="186" t="s">
        <v>52</v>
      </c>
    </row>
    <row r="53" spans="1:8" s="11" customFormat="1" ht="53.25" customHeight="1">
      <c r="A53" s="137" t="s">
        <v>194</v>
      </c>
      <c r="B53" s="8" t="s">
        <v>16</v>
      </c>
      <c r="C53" s="8" t="s">
        <v>16</v>
      </c>
      <c r="D53" s="8" t="s">
        <v>14</v>
      </c>
      <c r="E53" s="62" t="s">
        <v>176</v>
      </c>
      <c r="F53" s="196">
        <v>45758.1</v>
      </c>
      <c r="G53" s="83" t="s">
        <v>70</v>
      </c>
      <c r="H53" s="186" t="s">
        <v>52</v>
      </c>
    </row>
    <row r="54" spans="1:8" s="11" customFormat="1" ht="53.25" customHeight="1" thickBot="1">
      <c r="A54" s="137" t="s">
        <v>229</v>
      </c>
      <c r="B54" s="8" t="s">
        <v>16</v>
      </c>
      <c r="C54" s="8" t="s">
        <v>16</v>
      </c>
      <c r="D54" s="8" t="s">
        <v>14</v>
      </c>
      <c r="E54" s="62" t="s">
        <v>228</v>
      </c>
      <c r="F54" s="196">
        <v>10000</v>
      </c>
      <c r="G54" s="83" t="s">
        <v>70</v>
      </c>
      <c r="H54" s="186" t="s">
        <v>16</v>
      </c>
    </row>
    <row r="55" spans="1:8" s="1" customFormat="1" ht="15.75">
      <c r="A55" s="136" t="s">
        <v>94</v>
      </c>
      <c r="B55" s="46" t="s">
        <v>17</v>
      </c>
      <c r="C55" s="39" t="s">
        <v>31</v>
      </c>
      <c r="D55" s="46"/>
      <c r="E55" s="47" t="s">
        <v>16</v>
      </c>
      <c r="F55" s="148">
        <f>SUM(F57:F65)</f>
        <v>189079</v>
      </c>
      <c r="G55" s="87"/>
      <c r="H55" s="40" t="s">
        <v>16</v>
      </c>
    </row>
    <row r="56" spans="1:8" s="1" customFormat="1" ht="15">
      <c r="A56" s="159"/>
      <c r="B56" s="160"/>
      <c r="C56" s="5"/>
      <c r="D56" s="160"/>
      <c r="E56" s="161" t="s">
        <v>24</v>
      </c>
      <c r="F56" s="162" t="s">
        <v>16</v>
      </c>
      <c r="G56" s="163"/>
      <c r="H56" s="164"/>
    </row>
    <row r="57" spans="1:8" s="1" customFormat="1" ht="62.25" customHeight="1">
      <c r="A57" s="171" t="s">
        <v>95</v>
      </c>
      <c r="B57" s="172" t="s">
        <v>16</v>
      </c>
      <c r="C57" s="172" t="s">
        <v>16</v>
      </c>
      <c r="D57" s="172" t="s">
        <v>14</v>
      </c>
      <c r="E57" s="51" t="s">
        <v>177</v>
      </c>
      <c r="F57" s="197">
        <v>23985</v>
      </c>
      <c r="G57" s="85" t="s">
        <v>70</v>
      </c>
      <c r="H57" s="9"/>
    </row>
    <row r="58" spans="1:8" s="1" customFormat="1" ht="45">
      <c r="A58" s="123" t="s">
        <v>144</v>
      </c>
      <c r="B58" s="7" t="s">
        <v>16</v>
      </c>
      <c r="C58" s="7" t="s">
        <v>16</v>
      </c>
      <c r="D58" s="7" t="s">
        <v>25</v>
      </c>
      <c r="E58" s="51" t="s">
        <v>178</v>
      </c>
      <c r="F58" s="197">
        <v>3500</v>
      </c>
      <c r="G58" s="86" t="s">
        <v>70</v>
      </c>
      <c r="H58" s="14"/>
    </row>
    <row r="59" spans="1:8" s="1" customFormat="1" ht="45">
      <c r="A59" s="171" t="s">
        <v>195</v>
      </c>
      <c r="B59" s="8"/>
      <c r="C59" s="8"/>
      <c r="D59" s="8" t="s">
        <v>25</v>
      </c>
      <c r="E59" s="51" t="s">
        <v>179</v>
      </c>
      <c r="F59" s="197">
        <v>12000</v>
      </c>
      <c r="G59" s="86" t="s">
        <v>70</v>
      </c>
      <c r="H59" s="14"/>
    </row>
    <row r="60" spans="1:8" s="11" customFormat="1" ht="45">
      <c r="A60" s="123" t="s">
        <v>196</v>
      </c>
      <c r="B60" s="8" t="s">
        <v>16</v>
      </c>
      <c r="C60" s="8" t="s">
        <v>16</v>
      </c>
      <c r="D60" s="8" t="s">
        <v>25</v>
      </c>
      <c r="E60" s="51" t="s">
        <v>180</v>
      </c>
      <c r="F60" s="197">
        <v>15000</v>
      </c>
      <c r="G60" s="95" t="s">
        <v>70</v>
      </c>
      <c r="H60" s="68"/>
    </row>
    <row r="61" spans="1:8" s="11" customFormat="1" ht="45">
      <c r="A61" s="123" t="s">
        <v>215</v>
      </c>
      <c r="B61" s="8" t="s">
        <v>16</v>
      </c>
      <c r="C61" s="8" t="s">
        <v>16</v>
      </c>
      <c r="D61" s="8" t="s">
        <v>25</v>
      </c>
      <c r="E61" s="51" t="s">
        <v>216</v>
      </c>
      <c r="F61" s="197">
        <v>2400</v>
      </c>
      <c r="G61" s="95" t="s">
        <v>70</v>
      </c>
      <c r="H61" s="68"/>
    </row>
    <row r="62" spans="1:8" s="11" customFormat="1" ht="60">
      <c r="A62" s="123" t="s">
        <v>226</v>
      </c>
      <c r="B62" s="8" t="s">
        <v>16</v>
      </c>
      <c r="C62" s="8" t="s">
        <v>16</v>
      </c>
      <c r="D62" s="8" t="s">
        <v>14</v>
      </c>
      <c r="E62" s="51" t="s">
        <v>227</v>
      </c>
      <c r="F62" s="197">
        <v>80000</v>
      </c>
      <c r="G62" s="95" t="s">
        <v>70</v>
      </c>
      <c r="H62" s="68"/>
    </row>
    <row r="63" spans="1:8" s="11" customFormat="1" ht="15">
      <c r="A63" s="221" t="s">
        <v>240</v>
      </c>
      <c r="B63" s="215" t="s">
        <v>16</v>
      </c>
      <c r="C63" s="215" t="s">
        <v>16</v>
      </c>
      <c r="D63" s="8" t="s">
        <v>198</v>
      </c>
      <c r="E63" s="218" t="s">
        <v>242</v>
      </c>
      <c r="F63" s="197">
        <v>6874.63</v>
      </c>
      <c r="G63" s="95" t="s">
        <v>70</v>
      </c>
      <c r="H63" s="68"/>
    </row>
    <row r="64" spans="1:8" s="11" customFormat="1" ht="15">
      <c r="A64" s="232"/>
      <c r="B64" s="216"/>
      <c r="C64" s="216"/>
      <c r="D64" s="8" t="s">
        <v>181</v>
      </c>
      <c r="E64" s="219"/>
      <c r="F64" s="197">
        <v>13125.37</v>
      </c>
      <c r="G64" s="95" t="s">
        <v>70</v>
      </c>
      <c r="H64" s="68"/>
    </row>
    <row r="65" spans="1:8" s="11" customFormat="1" ht="15.75" thickBot="1">
      <c r="A65" s="233"/>
      <c r="B65" s="217"/>
      <c r="C65" s="217"/>
      <c r="D65" s="8" t="s">
        <v>241</v>
      </c>
      <c r="E65" s="220"/>
      <c r="F65" s="197">
        <v>32194</v>
      </c>
      <c r="G65" s="95" t="s">
        <v>70</v>
      </c>
      <c r="H65" s="68"/>
    </row>
    <row r="66" spans="1:8" s="1" customFormat="1" ht="15.75">
      <c r="A66" s="136" t="s">
        <v>42</v>
      </c>
      <c r="B66" s="46" t="s">
        <v>17</v>
      </c>
      <c r="C66" s="39" t="s">
        <v>140</v>
      </c>
      <c r="D66" s="46"/>
      <c r="E66" s="47" t="s">
        <v>16</v>
      </c>
      <c r="F66" s="148">
        <f>SUM(F68:F70)</f>
        <v>363000</v>
      </c>
      <c r="G66" s="87"/>
      <c r="H66" s="40" t="s">
        <v>16</v>
      </c>
    </row>
    <row r="67" spans="1:8" s="1" customFormat="1" ht="15">
      <c r="A67" s="123"/>
      <c r="B67" s="7"/>
      <c r="C67" s="66"/>
      <c r="D67" s="7"/>
      <c r="E67" s="67" t="s">
        <v>24</v>
      </c>
      <c r="F67" s="149" t="s">
        <v>16</v>
      </c>
      <c r="G67" s="94"/>
      <c r="H67" s="14"/>
    </row>
    <row r="68" spans="1:8" s="1" customFormat="1" ht="45">
      <c r="A68" s="137" t="s">
        <v>62</v>
      </c>
      <c r="B68" s="8" t="s">
        <v>16</v>
      </c>
      <c r="C68" s="8" t="s">
        <v>16</v>
      </c>
      <c r="D68" s="8" t="s">
        <v>25</v>
      </c>
      <c r="E68" s="62" t="s">
        <v>141</v>
      </c>
      <c r="F68" s="196">
        <v>13000</v>
      </c>
      <c r="G68" s="83" t="s">
        <v>70</v>
      </c>
      <c r="H68" s="14"/>
    </row>
    <row r="69" spans="1:8" s="1" customFormat="1" ht="45">
      <c r="A69" s="137" t="s">
        <v>197</v>
      </c>
      <c r="B69" s="8" t="s">
        <v>16</v>
      </c>
      <c r="C69" s="8" t="s">
        <v>16</v>
      </c>
      <c r="D69" s="8" t="s">
        <v>14</v>
      </c>
      <c r="E69" s="62" t="s">
        <v>142</v>
      </c>
      <c r="F69" s="196">
        <v>100000</v>
      </c>
      <c r="G69" s="83" t="s">
        <v>70</v>
      </c>
      <c r="H69" s="14"/>
    </row>
    <row r="70" spans="1:8" s="1" customFormat="1" ht="15.75" thickBot="1">
      <c r="A70" s="137" t="s">
        <v>225</v>
      </c>
      <c r="B70" s="8" t="s">
        <v>16</v>
      </c>
      <c r="C70" s="8" t="s">
        <v>16</v>
      </c>
      <c r="D70" s="8" t="s">
        <v>14</v>
      </c>
      <c r="E70" s="62" t="s">
        <v>232</v>
      </c>
      <c r="F70" s="196">
        <v>250000</v>
      </c>
      <c r="G70" s="83" t="s">
        <v>70</v>
      </c>
      <c r="H70" s="14"/>
    </row>
    <row r="71" spans="1:8" s="1" customFormat="1" ht="15.75">
      <c r="A71" s="136" t="s">
        <v>48</v>
      </c>
      <c r="B71" s="46" t="s">
        <v>17</v>
      </c>
      <c r="C71" s="39" t="s">
        <v>72</v>
      </c>
      <c r="D71" s="46"/>
      <c r="E71" s="47" t="s">
        <v>16</v>
      </c>
      <c r="F71" s="148">
        <f>SUM(F73:F74)</f>
        <v>2936068.68</v>
      </c>
      <c r="G71" s="87"/>
      <c r="H71" s="40" t="s">
        <v>16</v>
      </c>
    </row>
    <row r="72" spans="1:8" s="1" customFormat="1" ht="15">
      <c r="A72" s="123"/>
      <c r="B72" s="7"/>
      <c r="C72" s="66"/>
      <c r="D72" s="7"/>
      <c r="E72" s="67" t="s">
        <v>24</v>
      </c>
      <c r="F72" s="149" t="s">
        <v>16</v>
      </c>
      <c r="G72" s="94"/>
      <c r="H72" s="14"/>
    </row>
    <row r="73" spans="1:8" s="1" customFormat="1" ht="15">
      <c r="A73" s="137" t="s">
        <v>63</v>
      </c>
      <c r="B73" s="8" t="s">
        <v>16</v>
      </c>
      <c r="C73" s="8" t="s">
        <v>16</v>
      </c>
      <c r="D73" s="8" t="s">
        <v>25</v>
      </c>
      <c r="E73" s="51" t="s">
        <v>108</v>
      </c>
      <c r="F73" s="198">
        <v>60000</v>
      </c>
      <c r="G73" s="83" t="s">
        <v>70</v>
      </c>
      <c r="H73" s="14"/>
    </row>
    <row r="74" spans="1:8" s="1" customFormat="1" ht="60">
      <c r="A74" s="137" t="s">
        <v>145</v>
      </c>
      <c r="B74" s="8" t="s">
        <v>16</v>
      </c>
      <c r="C74" s="8" t="s">
        <v>16</v>
      </c>
      <c r="D74" s="8" t="s">
        <v>14</v>
      </c>
      <c r="E74" s="51" t="s">
        <v>143</v>
      </c>
      <c r="F74" s="198">
        <v>2876068.68</v>
      </c>
      <c r="G74" s="83" t="s">
        <v>70</v>
      </c>
      <c r="H74" s="14"/>
    </row>
    <row r="75" spans="1:8" s="1" customFormat="1" ht="15.75">
      <c r="A75" s="115"/>
      <c r="B75" s="5"/>
      <c r="C75" s="5"/>
      <c r="D75" s="5"/>
      <c r="E75" s="6"/>
      <c r="F75" s="168"/>
      <c r="G75" s="90"/>
      <c r="H75" s="45" t="s">
        <v>23</v>
      </c>
    </row>
    <row r="76" spans="1:7" ht="13.5" thickBot="1">
      <c r="A76" s="116"/>
      <c r="B76" s="48"/>
      <c r="C76" s="48"/>
      <c r="D76" s="48"/>
      <c r="E76" s="49"/>
      <c r="F76" s="169"/>
      <c r="G76" s="91"/>
    </row>
    <row r="77" spans="1:8" ht="13.5" thickBot="1">
      <c r="A77" s="125" t="s">
        <v>2</v>
      </c>
      <c r="B77" s="29" t="s">
        <v>1</v>
      </c>
      <c r="C77" s="29" t="s">
        <v>15</v>
      </c>
      <c r="D77" s="29" t="s">
        <v>0</v>
      </c>
      <c r="E77" s="30" t="s">
        <v>3</v>
      </c>
      <c r="F77" s="145" t="s">
        <v>37</v>
      </c>
      <c r="G77" s="79"/>
      <c r="H77" s="31" t="s">
        <v>26</v>
      </c>
    </row>
    <row r="78" spans="1:8" s="1" customFormat="1" ht="15.75">
      <c r="A78" s="136" t="s">
        <v>65</v>
      </c>
      <c r="B78" s="46" t="s">
        <v>110</v>
      </c>
      <c r="C78" s="39" t="s">
        <v>111</v>
      </c>
      <c r="D78" s="46"/>
      <c r="E78" s="47" t="s">
        <v>16</v>
      </c>
      <c r="F78" s="148">
        <f>SUM(F80:F82)</f>
        <v>3419795</v>
      </c>
      <c r="G78" s="87"/>
      <c r="H78" s="40" t="s">
        <v>16</v>
      </c>
    </row>
    <row r="79" spans="1:8" s="1" customFormat="1" ht="15">
      <c r="A79" s="123"/>
      <c r="B79" s="7"/>
      <c r="C79" s="66"/>
      <c r="D79" s="7"/>
      <c r="E79" s="67" t="s">
        <v>24</v>
      </c>
      <c r="F79" s="149" t="s">
        <v>16</v>
      </c>
      <c r="G79" s="94"/>
      <c r="H79" s="14"/>
    </row>
    <row r="80" spans="1:8" s="1" customFormat="1" ht="15">
      <c r="A80" s="221" t="s">
        <v>66</v>
      </c>
      <c r="B80" s="215"/>
      <c r="C80" s="215"/>
      <c r="D80" s="8" t="s">
        <v>14</v>
      </c>
      <c r="E80" s="235" t="s">
        <v>112</v>
      </c>
      <c r="F80" s="199">
        <v>50000</v>
      </c>
      <c r="G80" s="236" t="s">
        <v>70</v>
      </c>
      <c r="H80" s="239"/>
    </row>
    <row r="81" spans="1:8" s="1" customFormat="1" ht="15">
      <c r="A81" s="232"/>
      <c r="B81" s="216"/>
      <c r="C81" s="216"/>
      <c r="D81" s="7" t="s">
        <v>198</v>
      </c>
      <c r="E81" s="219"/>
      <c r="F81" s="199">
        <v>1216165.24</v>
      </c>
      <c r="G81" s="237"/>
      <c r="H81" s="240"/>
    </row>
    <row r="82" spans="1:8" s="1" customFormat="1" ht="15.75" thickBot="1">
      <c r="A82" s="222"/>
      <c r="B82" s="234"/>
      <c r="C82" s="234"/>
      <c r="D82" s="7" t="s">
        <v>181</v>
      </c>
      <c r="E82" s="223"/>
      <c r="F82" s="199">
        <v>2153629.76</v>
      </c>
      <c r="G82" s="238"/>
      <c r="H82" s="241"/>
    </row>
    <row r="83" spans="1:8" s="1" customFormat="1" ht="15.75">
      <c r="A83" s="143" t="s">
        <v>67</v>
      </c>
      <c r="B83" s="46" t="s">
        <v>13</v>
      </c>
      <c r="C83" s="39" t="s">
        <v>61</v>
      </c>
      <c r="D83" s="46"/>
      <c r="E83" s="47" t="s">
        <v>16</v>
      </c>
      <c r="F83" s="148">
        <f>SUM(F85:F86)</f>
        <v>1000000</v>
      </c>
      <c r="G83" s="87"/>
      <c r="H83" s="40" t="s">
        <v>16</v>
      </c>
    </row>
    <row r="84" spans="1:8" s="1" customFormat="1" ht="15">
      <c r="A84" s="123"/>
      <c r="B84" s="4"/>
      <c r="C84" s="4"/>
      <c r="D84" s="4"/>
      <c r="E84" s="23" t="s">
        <v>24</v>
      </c>
      <c r="F84" s="167" t="s">
        <v>16</v>
      </c>
      <c r="G84" s="81"/>
      <c r="H84" s="9"/>
    </row>
    <row r="85" spans="1:8" s="1" customFormat="1" ht="30">
      <c r="A85" s="137" t="s">
        <v>68</v>
      </c>
      <c r="B85" s="8" t="s">
        <v>16</v>
      </c>
      <c r="C85" s="8" t="s">
        <v>16</v>
      </c>
      <c r="D85" s="8" t="s">
        <v>14</v>
      </c>
      <c r="E85" s="50" t="s">
        <v>113</v>
      </c>
      <c r="F85" s="200">
        <v>100000</v>
      </c>
      <c r="G85" s="109" t="s">
        <v>70</v>
      </c>
      <c r="H85" s="69" t="s">
        <v>16</v>
      </c>
    </row>
    <row r="86" spans="1:8" s="1" customFormat="1" ht="61.5" customHeight="1" thickBot="1">
      <c r="A86" s="137" t="s">
        <v>69</v>
      </c>
      <c r="B86" s="8" t="s">
        <v>16</v>
      </c>
      <c r="C86" s="8" t="s">
        <v>16</v>
      </c>
      <c r="D86" s="8" t="s">
        <v>14</v>
      </c>
      <c r="E86" s="50" t="s">
        <v>146</v>
      </c>
      <c r="F86" s="201">
        <v>900000</v>
      </c>
      <c r="G86" s="82" t="s">
        <v>71</v>
      </c>
      <c r="H86" s="69" t="s">
        <v>16</v>
      </c>
    </row>
    <row r="87" spans="1:8" s="1" customFormat="1" ht="15.75">
      <c r="A87" s="143" t="s">
        <v>73</v>
      </c>
      <c r="B87" s="46" t="s">
        <v>13</v>
      </c>
      <c r="C87" s="39" t="s">
        <v>47</v>
      </c>
      <c r="D87" s="46"/>
      <c r="E87" s="47" t="s">
        <v>16</v>
      </c>
      <c r="F87" s="148">
        <f>SUM(F89:F91)</f>
        <v>210000</v>
      </c>
      <c r="G87" s="87"/>
      <c r="H87" s="40" t="s">
        <v>16</v>
      </c>
    </row>
    <row r="88" spans="1:8" s="1" customFormat="1" ht="15">
      <c r="A88" s="123"/>
      <c r="B88" s="4"/>
      <c r="C88" s="4"/>
      <c r="D88" s="4"/>
      <c r="E88" s="23" t="s">
        <v>24</v>
      </c>
      <c r="F88" s="167" t="s">
        <v>16</v>
      </c>
      <c r="G88" s="81"/>
      <c r="H88" s="9"/>
    </row>
    <row r="89" spans="1:8" s="1" customFormat="1" ht="30">
      <c r="A89" s="137" t="s">
        <v>74</v>
      </c>
      <c r="B89" s="8" t="s">
        <v>16</v>
      </c>
      <c r="C89" s="8" t="s">
        <v>16</v>
      </c>
      <c r="D89" s="8" t="s">
        <v>14</v>
      </c>
      <c r="E89" s="50" t="s">
        <v>51</v>
      </c>
      <c r="F89" s="202">
        <v>200000</v>
      </c>
      <c r="G89" s="82" t="s">
        <v>70</v>
      </c>
      <c r="H89" s="9"/>
    </row>
    <row r="90" spans="1:8" s="1" customFormat="1" ht="45">
      <c r="A90" s="137" t="s">
        <v>75</v>
      </c>
      <c r="B90" s="8" t="s">
        <v>16</v>
      </c>
      <c r="C90" s="8" t="s">
        <v>16</v>
      </c>
      <c r="D90" s="8" t="s">
        <v>14</v>
      </c>
      <c r="E90" s="50" t="s">
        <v>148</v>
      </c>
      <c r="F90" s="203">
        <v>6000</v>
      </c>
      <c r="G90" s="82" t="s">
        <v>70</v>
      </c>
      <c r="H90" s="178" t="s">
        <v>44</v>
      </c>
    </row>
    <row r="91" spans="1:8" s="1" customFormat="1" ht="45.75" thickBot="1">
      <c r="A91" s="137" t="s">
        <v>160</v>
      </c>
      <c r="B91" s="8" t="s">
        <v>16</v>
      </c>
      <c r="C91" s="8" t="s">
        <v>16</v>
      </c>
      <c r="D91" s="8" t="s">
        <v>14</v>
      </c>
      <c r="E91" s="50" t="s">
        <v>149</v>
      </c>
      <c r="F91" s="204">
        <v>4000</v>
      </c>
      <c r="G91" s="82" t="s">
        <v>70</v>
      </c>
      <c r="H91" s="178" t="s">
        <v>117</v>
      </c>
    </row>
    <row r="92" spans="1:8" s="1" customFormat="1" ht="15.75">
      <c r="A92" s="143" t="s">
        <v>76</v>
      </c>
      <c r="B92" s="46" t="s">
        <v>13</v>
      </c>
      <c r="C92" s="39" t="s">
        <v>32</v>
      </c>
      <c r="D92" s="46"/>
      <c r="E92" s="47" t="s">
        <v>16</v>
      </c>
      <c r="F92" s="148">
        <f>SUM(F94:F97)</f>
        <v>10402542.8</v>
      </c>
      <c r="G92" s="87"/>
      <c r="H92" s="40" t="s">
        <v>16</v>
      </c>
    </row>
    <row r="93" spans="1:8" s="1" customFormat="1" ht="15">
      <c r="A93" s="123"/>
      <c r="B93" s="4"/>
      <c r="C93" s="4"/>
      <c r="D93" s="4"/>
      <c r="E93" s="23" t="s">
        <v>24</v>
      </c>
      <c r="F93" s="167" t="s">
        <v>16</v>
      </c>
      <c r="G93" s="81"/>
      <c r="H93" s="9"/>
    </row>
    <row r="94" spans="1:8" s="1" customFormat="1" ht="49.5" customHeight="1">
      <c r="A94" s="221" t="s">
        <v>77</v>
      </c>
      <c r="B94" s="215"/>
      <c r="C94" s="215"/>
      <c r="D94" s="8" t="s">
        <v>198</v>
      </c>
      <c r="E94" s="218" t="s">
        <v>150</v>
      </c>
      <c r="F94" s="205">
        <v>5806105.2</v>
      </c>
      <c r="G94" s="86" t="s">
        <v>71</v>
      </c>
      <c r="H94" s="65" t="s">
        <v>16</v>
      </c>
    </row>
    <row r="95" spans="1:8" s="1" customFormat="1" ht="49.5" customHeight="1">
      <c r="A95" s="222"/>
      <c r="B95" s="234"/>
      <c r="C95" s="234"/>
      <c r="D95" s="8" t="s">
        <v>181</v>
      </c>
      <c r="E95" s="223"/>
      <c r="F95" s="205">
        <v>4561939.8</v>
      </c>
      <c r="G95" s="86" t="s">
        <v>71</v>
      </c>
      <c r="H95" s="65" t="s">
        <v>16</v>
      </c>
    </row>
    <row r="96" spans="1:8" s="1" customFormat="1" ht="25.5">
      <c r="A96" s="123" t="s">
        <v>78</v>
      </c>
      <c r="B96" s="4"/>
      <c r="C96" s="4"/>
      <c r="D96" s="4" t="s">
        <v>14</v>
      </c>
      <c r="E96" s="55" t="s">
        <v>151</v>
      </c>
      <c r="F96" s="206">
        <v>18997.8</v>
      </c>
      <c r="G96" s="86" t="s">
        <v>70</v>
      </c>
      <c r="H96" s="178" t="s">
        <v>152</v>
      </c>
    </row>
    <row r="97" spans="1:8" s="1" customFormat="1" ht="66.75" customHeight="1" thickBot="1">
      <c r="A97" s="123" t="s">
        <v>79</v>
      </c>
      <c r="B97" s="4"/>
      <c r="C97" s="4"/>
      <c r="D97" s="8" t="s">
        <v>14</v>
      </c>
      <c r="E97" s="55" t="s">
        <v>153</v>
      </c>
      <c r="F97" s="205">
        <v>15500</v>
      </c>
      <c r="G97" s="86" t="s">
        <v>70</v>
      </c>
      <c r="H97" s="188" t="s">
        <v>88</v>
      </c>
    </row>
    <row r="98" spans="1:8" s="2" customFormat="1" ht="15.75">
      <c r="A98" s="136" t="s">
        <v>199</v>
      </c>
      <c r="B98" s="38" t="s">
        <v>33</v>
      </c>
      <c r="C98" s="38" t="s">
        <v>64</v>
      </c>
      <c r="D98" s="38"/>
      <c r="E98" s="24" t="s">
        <v>16</v>
      </c>
      <c r="F98" s="147">
        <f>SUM(F100:F106)</f>
        <v>156173.85</v>
      </c>
      <c r="G98" s="96"/>
      <c r="H98" s="40" t="s">
        <v>16</v>
      </c>
    </row>
    <row r="99" spans="1:8" s="1" customFormat="1" ht="15">
      <c r="A99" s="123"/>
      <c r="B99" s="4"/>
      <c r="C99" s="4"/>
      <c r="D99" s="4"/>
      <c r="E99" s="23" t="s">
        <v>24</v>
      </c>
      <c r="F99" s="167" t="s">
        <v>16</v>
      </c>
      <c r="G99" s="81"/>
      <c r="H99" s="9"/>
    </row>
    <row r="100" spans="1:8" s="1" customFormat="1" ht="30">
      <c r="A100" s="141" t="s">
        <v>200</v>
      </c>
      <c r="B100" s="8"/>
      <c r="C100" s="8"/>
      <c r="D100" s="8" t="s">
        <v>14</v>
      </c>
      <c r="E100" s="51" t="s">
        <v>154</v>
      </c>
      <c r="F100" s="195">
        <v>49900</v>
      </c>
      <c r="G100" s="109" t="s">
        <v>70</v>
      </c>
      <c r="H100" s="189" t="s">
        <v>158</v>
      </c>
    </row>
    <row r="101" spans="1:8" s="1" customFormat="1" ht="66" customHeight="1">
      <c r="A101" s="141" t="s">
        <v>201</v>
      </c>
      <c r="B101" s="12"/>
      <c r="C101" s="12"/>
      <c r="D101" s="12" t="s">
        <v>14</v>
      </c>
      <c r="E101" s="51" t="s">
        <v>155</v>
      </c>
      <c r="F101" s="195">
        <v>26800</v>
      </c>
      <c r="G101" s="82" t="s">
        <v>70</v>
      </c>
      <c r="H101" s="178" t="s">
        <v>159</v>
      </c>
    </row>
    <row r="102" spans="1:8" s="1" customFormat="1" ht="39.75" customHeight="1">
      <c r="A102" s="141" t="s">
        <v>202</v>
      </c>
      <c r="B102" s="8"/>
      <c r="C102" s="8"/>
      <c r="D102" s="8" t="s">
        <v>14</v>
      </c>
      <c r="E102" s="51" t="s">
        <v>156</v>
      </c>
      <c r="F102" s="207">
        <v>30000</v>
      </c>
      <c r="G102" s="109" t="s">
        <v>70</v>
      </c>
      <c r="H102" s="178" t="s">
        <v>89</v>
      </c>
    </row>
    <row r="103" spans="1:8" s="1" customFormat="1" ht="37.5" customHeight="1">
      <c r="A103" s="141" t="s">
        <v>203</v>
      </c>
      <c r="B103" s="12"/>
      <c r="C103" s="12"/>
      <c r="D103" s="12" t="s">
        <v>14</v>
      </c>
      <c r="E103" s="51" t="s">
        <v>157</v>
      </c>
      <c r="F103" s="203">
        <v>20000</v>
      </c>
      <c r="G103" s="82" t="s">
        <v>70</v>
      </c>
      <c r="H103" s="178" t="s">
        <v>96</v>
      </c>
    </row>
    <row r="104" spans="1:8" s="1" customFormat="1" ht="25.5">
      <c r="A104" s="141" t="s">
        <v>204</v>
      </c>
      <c r="B104" s="8"/>
      <c r="C104" s="8"/>
      <c r="D104" s="8" t="s">
        <v>14</v>
      </c>
      <c r="E104" s="51" t="s">
        <v>237</v>
      </c>
      <c r="F104" s="197">
        <v>10923.85</v>
      </c>
      <c r="G104" s="109" t="s">
        <v>70</v>
      </c>
      <c r="H104" s="178" t="s">
        <v>236</v>
      </c>
    </row>
    <row r="105" spans="1:8" s="1" customFormat="1" ht="30">
      <c r="A105" s="141" t="s">
        <v>205</v>
      </c>
      <c r="B105" s="8"/>
      <c r="C105" s="8"/>
      <c r="D105" s="8" t="s">
        <v>14</v>
      </c>
      <c r="E105" s="51" t="s">
        <v>161</v>
      </c>
      <c r="F105" s="197">
        <v>6550</v>
      </c>
      <c r="G105" s="109" t="s">
        <v>70</v>
      </c>
      <c r="H105" s="178" t="s">
        <v>43</v>
      </c>
    </row>
    <row r="106" spans="1:8" s="1" customFormat="1" ht="50.25" customHeight="1">
      <c r="A106" s="141" t="s">
        <v>235</v>
      </c>
      <c r="B106" s="12"/>
      <c r="C106" s="12"/>
      <c r="D106" s="12" t="s">
        <v>14</v>
      </c>
      <c r="E106" s="51" t="s">
        <v>162</v>
      </c>
      <c r="F106" s="211">
        <v>12000</v>
      </c>
      <c r="G106" s="82" t="s">
        <v>70</v>
      </c>
      <c r="H106" s="178" t="s">
        <v>163</v>
      </c>
    </row>
    <row r="107" spans="1:8" s="1" customFormat="1" ht="15.75">
      <c r="A107" s="115"/>
      <c r="B107" s="5"/>
      <c r="C107" s="5"/>
      <c r="D107" s="5"/>
      <c r="E107" s="6"/>
      <c r="F107" s="168"/>
      <c r="G107" s="90"/>
      <c r="H107" s="45" t="s">
        <v>50</v>
      </c>
    </row>
    <row r="108" spans="1:7" s="32" customFormat="1" ht="13.5" thickBot="1">
      <c r="A108" s="119"/>
      <c r="B108" s="52"/>
      <c r="C108" s="52"/>
      <c r="D108" s="52"/>
      <c r="E108" s="33"/>
      <c r="F108" s="170"/>
      <c r="G108" s="99"/>
    </row>
    <row r="109" spans="1:8" s="2" customFormat="1" ht="15.75">
      <c r="A109" s="136" t="s">
        <v>206</v>
      </c>
      <c r="B109" s="38" t="s">
        <v>18</v>
      </c>
      <c r="C109" s="38" t="s">
        <v>19</v>
      </c>
      <c r="D109" s="38"/>
      <c r="E109" s="24" t="s">
        <v>16</v>
      </c>
      <c r="F109" s="147">
        <f>SUM(F111:F117)</f>
        <v>489400</v>
      </c>
      <c r="G109" s="96"/>
      <c r="H109" s="40" t="s">
        <v>16</v>
      </c>
    </row>
    <row r="110" spans="1:8" s="1" customFormat="1" ht="15">
      <c r="A110" s="123"/>
      <c r="B110" s="4"/>
      <c r="C110" s="4"/>
      <c r="D110" s="4"/>
      <c r="E110" s="23" t="s">
        <v>24</v>
      </c>
      <c r="F110" s="167" t="s">
        <v>16</v>
      </c>
      <c r="G110" s="81"/>
      <c r="H110" s="9"/>
    </row>
    <row r="111" spans="1:8" s="1" customFormat="1" ht="45">
      <c r="A111" s="141" t="s">
        <v>207</v>
      </c>
      <c r="B111" s="8"/>
      <c r="C111" s="8"/>
      <c r="D111" s="8" t="s">
        <v>14</v>
      </c>
      <c r="E111" s="51" t="s">
        <v>173</v>
      </c>
      <c r="F111" s="208">
        <v>46000</v>
      </c>
      <c r="G111" s="109" t="s">
        <v>70</v>
      </c>
      <c r="H111" s="189" t="s">
        <v>158</v>
      </c>
    </row>
    <row r="112" spans="1:8" s="1" customFormat="1" ht="69" customHeight="1">
      <c r="A112" s="141" t="s">
        <v>208</v>
      </c>
      <c r="B112" s="12"/>
      <c r="C112" s="12"/>
      <c r="D112" s="12" t="s">
        <v>14</v>
      </c>
      <c r="E112" s="51" t="s">
        <v>172</v>
      </c>
      <c r="F112" s="208">
        <v>50000</v>
      </c>
      <c r="G112" s="82" t="s">
        <v>70</v>
      </c>
      <c r="H112" s="189" t="s">
        <v>158</v>
      </c>
    </row>
    <row r="113" spans="1:8" s="1" customFormat="1" ht="57.75" customHeight="1">
      <c r="A113" s="141" t="s">
        <v>209</v>
      </c>
      <c r="B113" s="12"/>
      <c r="C113" s="12"/>
      <c r="D113" s="12" t="s">
        <v>14</v>
      </c>
      <c r="E113" s="51" t="s">
        <v>164</v>
      </c>
      <c r="F113" s="209">
        <v>12000</v>
      </c>
      <c r="G113" s="82" t="s">
        <v>70</v>
      </c>
      <c r="H113" s="178" t="s">
        <v>147</v>
      </c>
    </row>
    <row r="114" spans="1:8" s="1" customFormat="1" ht="30">
      <c r="A114" s="141" t="s">
        <v>210</v>
      </c>
      <c r="B114" s="12"/>
      <c r="C114" s="12"/>
      <c r="D114" s="12" t="s">
        <v>14</v>
      </c>
      <c r="E114" s="51" t="s">
        <v>165</v>
      </c>
      <c r="F114" s="210">
        <v>20000</v>
      </c>
      <c r="G114" s="82" t="s">
        <v>70</v>
      </c>
      <c r="H114" s="178" t="s">
        <v>114</v>
      </c>
    </row>
    <row r="115" spans="1:8" s="1" customFormat="1" ht="45">
      <c r="A115" s="141" t="s">
        <v>211</v>
      </c>
      <c r="B115" s="12"/>
      <c r="C115" s="12"/>
      <c r="D115" s="12" t="s">
        <v>14</v>
      </c>
      <c r="E115" s="51" t="s">
        <v>213</v>
      </c>
      <c r="F115" s="210">
        <v>85000</v>
      </c>
      <c r="G115" s="82" t="s">
        <v>70</v>
      </c>
      <c r="H115" s="178"/>
    </row>
    <row r="116" spans="1:8" s="1" customFormat="1" ht="30">
      <c r="A116" s="141" t="s">
        <v>212</v>
      </c>
      <c r="B116" s="12"/>
      <c r="C116" s="12"/>
      <c r="D116" s="12" t="s">
        <v>14</v>
      </c>
      <c r="E116" s="51" t="s">
        <v>234</v>
      </c>
      <c r="F116" s="210">
        <v>88800</v>
      </c>
      <c r="G116" s="82" t="s">
        <v>70</v>
      </c>
      <c r="H116" s="178" t="s">
        <v>16</v>
      </c>
    </row>
    <row r="117" spans="1:8" s="1" customFormat="1" ht="60.75" thickBot="1">
      <c r="A117" s="141" t="s">
        <v>238</v>
      </c>
      <c r="B117" s="12"/>
      <c r="C117" s="12"/>
      <c r="D117" s="12" t="s">
        <v>14</v>
      </c>
      <c r="E117" s="51" t="s">
        <v>239</v>
      </c>
      <c r="F117" s="210">
        <v>187600</v>
      </c>
      <c r="G117" s="82" t="s">
        <v>70</v>
      </c>
      <c r="H117" s="178" t="s">
        <v>16</v>
      </c>
    </row>
    <row r="118" spans="1:8" s="17" customFormat="1" ht="16.5" thickBot="1">
      <c r="A118" s="117"/>
      <c r="B118" s="15"/>
      <c r="C118" s="15"/>
      <c r="D118" s="15"/>
      <c r="E118" s="16" t="s">
        <v>34</v>
      </c>
      <c r="F118" s="150">
        <f>SUM(F12,F23,F26,F34,F37,F44,F49,F55,F66,F71,F78,F83,F87,F92,F98,F109,F7,F31,)</f>
        <v>24908443.990000002</v>
      </c>
      <c r="G118" s="97"/>
      <c r="H118" s="22" t="s">
        <v>16</v>
      </c>
    </row>
    <row r="119" spans="1:8" s="32" customFormat="1" ht="16.5" thickBot="1">
      <c r="A119" s="118"/>
      <c r="B119" s="5"/>
      <c r="C119" s="5"/>
      <c r="D119" s="5"/>
      <c r="E119" s="54"/>
      <c r="F119" s="153"/>
      <c r="G119" s="103"/>
      <c r="H119" s="45" t="s">
        <v>16</v>
      </c>
    </row>
    <row r="120" spans="1:8" s="2" customFormat="1" ht="16.5" thickBot="1">
      <c r="A120" s="230" t="s">
        <v>109</v>
      </c>
      <c r="B120" s="231"/>
      <c r="C120" s="231"/>
      <c r="D120" s="231"/>
      <c r="E120" s="231"/>
      <c r="F120" s="231"/>
      <c r="G120" s="231"/>
      <c r="H120" s="227"/>
    </row>
    <row r="121" spans="1:4" ht="13.5" thickBot="1">
      <c r="A121" s="113" t="s">
        <v>35</v>
      </c>
      <c r="B121" s="25"/>
      <c r="C121" s="25"/>
      <c r="D121" s="25"/>
    </row>
    <row r="122" spans="1:8" ht="13.5" thickBot="1">
      <c r="A122" s="125" t="s">
        <v>2</v>
      </c>
      <c r="B122" s="29" t="s">
        <v>1</v>
      </c>
      <c r="C122" s="29" t="s">
        <v>15</v>
      </c>
      <c r="D122" s="29" t="s">
        <v>0</v>
      </c>
      <c r="E122" s="30" t="s">
        <v>3</v>
      </c>
      <c r="F122" s="145" t="s">
        <v>37</v>
      </c>
      <c r="G122" s="100"/>
      <c r="H122" s="31" t="s">
        <v>26</v>
      </c>
    </row>
    <row r="123" spans="1:8" s="32" customFormat="1" ht="30.75" thickBot="1">
      <c r="A123" s="182" t="s">
        <v>27</v>
      </c>
      <c r="B123" s="140" t="s">
        <v>53</v>
      </c>
      <c r="C123" s="140" t="s">
        <v>54</v>
      </c>
      <c r="D123" s="140" t="s">
        <v>55</v>
      </c>
      <c r="E123" s="14" t="s">
        <v>56</v>
      </c>
      <c r="F123" s="173">
        <v>140000</v>
      </c>
      <c r="G123" s="101"/>
      <c r="H123" s="139" t="s">
        <v>16</v>
      </c>
    </row>
    <row r="124" spans="1:8" s="32" customFormat="1" ht="16.5" thickBot="1">
      <c r="A124" s="118"/>
      <c r="B124" s="5"/>
      <c r="C124" s="5"/>
      <c r="D124" s="5"/>
      <c r="E124" s="16" t="s">
        <v>34</v>
      </c>
      <c r="F124" s="152">
        <f>SUM(F123)</f>
        <v>140000</v>
      </c>
      <c r="G124" s="102"/>
      <c r="H124" s="22" t="s">
        <v>16</v>
      </c>
    </row>
    <row r="125" spans="1:7" s="32" customFormat="1" ht="16.5" thickBot="1">
      <c r="A125" s="118"/>
      <c r="B125" s="13"/>
      <c r="C125" s="13"/>
      <c r="D125" s="13"/>
      <c r="E125" s="54"/>
      <c r="F125" s="153"/>
      <c r="G125" s="98"/>
    </row>
    <row r="126" spans="1:8" s="2" customFormat="1" ht="16.5" thickBot="1">
      <c r="A126" s="230" t="s">
        <v>116</v>
      </c>
      <c r="B126" s="231"/>
      <c r="C126" s="231"/>
      <c r="D126" s="231"/>
      <c r="E126" s="231"/>
      <c r="F126" s="231"/>
      <c r="G126" s="231"/>
      <c r="H126" s="227"/>
    </row>
    <row r="127" spans="1:5" ht="13.5" thickBot="1">
      <c r="A127" s="113" t="s">
        <v>35</v>
      </c>
      <c r="B127" s="25"/>
      <c r="C127" s="25"/>
      <c r="D127" s="25"/>
      <c r="E127" s="70"/>
    </row>
    <row r="128" spans="1:8" ht="13.5" thickBot="1">
      <c r="A128" s="125" t="s">
        <v>2</v>
      </c>
      <c r="B128" s="29" t="s">
        <v>1</v>
      </c>
      <c r="C128" s="29" t="s">
        <v>15</v>
      </c>
      <c r="D128" s="29" t="s">
        <v>0</v>
      </c>
      <c r="E128" s="71" t="s">
        <v>57</v>
      </c>
      <c r="F128" s="145" t="s">
        <v>37</v>
      </c>
      <c r="G128" s="104" t="s">
        <v>16</v>
      </c>
      <c r="H128" s="31" t="s">
        <v>26</v>
      </c>
    </row>
    <row r="129" spans="1:8" ht="30">
      <c r="A129" s="181" t="s">
        <v>4</v>
      </c>
      <c r="B129" s="7" t="s">
        <v>21</v>
      </c>
      <c r="C129" s="7" t="s">
        <v>130</v>
      </c>
      <c r="D129" s="7" t="s">
        <v>58</v>
      </c>
      <c r="E129" s="72" t="s">
        <v>131</v>
      </c>
      <c r="F129" s="175">
        <v>750000</v>
      </c>
      <c r="G129" s="180"/>
      <c r="H129" s="214"/>
    </row>
    <row r="130" spans="1:8" s="1" customFormat="1" ht="25.5">
      <c r="A130" s="181" t="s">
        <v>5</v>
      </c>
      <c r="B130" s="7" t="s">
        <v>13</v>
      </c>
      <c r="C130" s="7" t="s">
        <v>47</v>
      </c>
      <c r="D130" s="7" t="s">
        <v>58</v>
      </c>
      <c r="E130" s="174" t="s">
        <v>115</v>
      </c>
      <c r="F130" s="175">
        <v>15000</v>
      </c>
      <c r="G130" s="105"/>
      <c r="H130" s="178" t="s">
        <v>147</v>
      </c>
    </row>
    <row r="131" spans="1:8" s="32" customFormat="1" ht="15.75">
      <c r="A131" s="181" t="s">
        <v>6</v>
      </c>
      <c r="B131" s="7" t="s">
        <v>13</v>
      </c>
      <c r="C131" s="7" t="s">
        <v>32</v>
      </c>
      <c r="D131" s="7" t="s">
        <v>58</v>
      </c>
      <c r="E131" s="72" t="s">
        <v>59</v>
      </c>
      <c r="F131" s="187">
        <v>2000000</v>
      </c>
      <c r="G131" s="105" t="s">
        <v>16</v>
      </c>
      <c r="H131" s="20" t="s">
        <v>16</v>
      </c>
    </row>
    <row r="132" spans="1:8" s="32" customFormat="1" ht="15.75">
      <c r="A132" s="181" t="s">
        <v>7</v>
      </c>
      <c r="B132" s="7" t="s">
        <v>13</v>
      </c>
      <c r="C132" s="7" t="s">
        <v>32</v>
      </c>
      <c r="D132" s="7" t="s">
        <v>58</v>
      </c>
      <c r="E132" s="72" t="s">
        <v>60</v>
      </c>
      <c r="F132" s="176">
        <v>1772548</v>
      </c>
      <c r="G132" s="105" t="s">
        <v>16</v>
      </c>
      <c r="H132" s="20" t="s">
        <v>16</v>
      </c>
    </row>
    <row r="133" spans="1:8" s="32" customFormat="1" ht="16.5" thickBot="1">
      <c r="A133" s="181" t="s">
        <v>8</v>
      </c>
      <c r="B133" s="7" t="s">
        <v>13</v>
      </c>
      <c r="C133" s="7" t="s">
        <v>32</v>
      </c>
      <c r="D133" s="7" t="s">
        <v>58</v>
      </c>
      <c r="E133" s="72" t="s">
        <v>233</v>
      </c>
      <c r="F133" s="176">
        <v>50000</v>
      </c>
      <c r="G133" s="105" t="s">
        <v>16</v>
      </c>
      <c r="H133" s="20" t="s">
        <v>16</v>
      </c>
    </row>
    <row r="134" spans="1:8" s="32" customFormat="1" ht="16.5" thickBot="1">
      <c r="A134" s="118"/>
      <c r="B134" s="13"/>
      <c r="C134" s="13"/>
      <c r="D134" s="13"/>
      <c r="E134" s="73" t="s">
        <v>34</v>
      </c>
      <c r="F134" s="152">
        <f>SUM(F129:F133)</f>
        <v>4587548</v>
      </c>
      <c r="G134" s="106" t="s">
        <v>16</v>
      </c>
      <c r="H134" s="22" t="s">
        <v>16</v>
      </c>
    </row>
    <row r="135" spans="1:8" s="32" customFormat="1" ht="15.75">
      <c r="A135" s="118"/>
      <c r="B135" s="13"/>
      <c r="C135" s="13"/>
      <c r="D135" s="13"/>
      <c r="E135" s="74"/>
      <c r="F135" s="153"/>
      <c r="G135" s="98"/>
      <c r="H135" s="33" t="s">
        <v>16</v>
      </c>
    </row>
    <row r="136" spans="1:7" s="32" customFormat="1" ht="16.5" thickBot="1">
      <c r="A136" s="118"/>
      <c r="B136" s="13"/>
      <c r="C136" s="13"/>
      <c r="D136" s="13"/>
      <c r="E136" s="54"/>
      <c r="F136" s="153"/>
      <c r="G136" s="98"/>
    </row>
    <row r="137" spans="1:8" s="2" customFormat="1" ht="16.5" thickBot="1">
      <c r="A137" s="224" t="s">
        <v>137</v>
      </c>
      <c r="B137" s="225"/>
      <c r="C137" s="225"/>
      <c r="D137" s="225"/>
      <c r="E137" s="225"/>
      <c r="F137" s="225"/>
      <c r="G137" s="225"/>
      <c r="H137" s="227"/>
    </row>
    <row r="138" spans="1:7" ht="13.5" thickBot="1">
      <c r="A138" s="124" t="s">
        <v>35</v>
      </c>
      <c r="B138" s="25"/>
      <c r="C138" s="25"/>
      <c r="D138" s="25"/>
      <c r="G138" s="27"/>
    </row>
    <row r="139" spans="1:8" ht="13.5" thickBot="1">
      <c r="A139" s="125" t="s">
        <v>2</v>
      </c>
      <c r="B139" s="29" t="s">
        <v>1</v>
      </c>
      <c r="C139" s="29" t="s">
        <v>15</v>
      </c>
      <c r="D139" s="29" t="s">
        <v>0</v>
      </c>
      <c r="E139" s="30" t="s">
        <v>3</v>
      </c>
      <c r="F139" s="145" t="s">
        <v>37</v>
      </c>
      <c r="G139" s="37"/>
      <c r="H139" s="31" t="s">
        <v>26</v>
      </c>
    </row>
    <row r="140" spans="1:8" s="32" customFormat="1" ht="30">
      <c r="A140" s="181" t="s">
        <v>27</v>
      </c>
      <c r="B140" s="7" t="s">
        <v>40</v>
      </c>
      <c r="C140" s="7" t="s">
        <v>41</v>
      </c>
      <c r="D140" s="7" t="s">
        <v>49</v>
      </c>
      <c r="E140" s="62" t="s">
        <v>135</v>
      </c>
      <c r="F140" s="157">
        <v>50000</v>
      </c>
      <c r="G140" s="126"/>
      <c r="H140" s="127"/>
    </row>
    <row r="141" spans="1:8" s="32" customFormat="1" ht="45.75" thickBot="1">
      <c r="A141" s="181" t="s">
        <v>5</v>
      </c>
      <c r="B141" s="7" t="s">
        <v>40</v>
      </c>
      <c r="C141" s="7" t="s">
        <v>41</v>
      </c>
      <c r="D141" s="7" t="s">
        <v>49</v>
      </c>
      <c r="E141" s="50" t="s">
        <v>136</v>
      </c>
      <c r="F141" s="157">
        <v>90000</v>
      </c>
      <c r="G141" s="165"/>
      <c r="H141" s="177"/>
    </row>
    <row r="142" spans="1:8" s="17" customFormat="1" ht="16.5" thickBot="1">
      <c r="A142" s="128"/>
      <c r="B142" s="15"/>
      <c r="C142" s="15"/>
      <c r="D142" s="15"/>
      <c r="E142" s="16" t="s">
        <v>34</v>
      </c>
      <c r="F142" s="152">
        <f>SUM(F140:F141)</f>
        <v>140000</v>
      </c>
      <c r="G142" s="129"/>
      <c r="H142" s="130"/>
    </row>
    <row r="143" spans="1:7" s="17" customFormat="1" ht="15.75">
      <c r="A143" s="128"/>
      <c r="B143" s="15"/>
      <c r="C143" s="15"/>
      <c r="D143" s="15"/>
      <c r="E143" s="54"/>
      <c r="F143" s="153"/>
      <c r="G143" s="185"/>
    </row>
    <row r="144" spans="1:8" s="17" customFormat="1" ht="16.5" thickBot="1">
      <c r="A144" s="128"/>
      <c r="B144" s="15"/>
      <c r="C144" s="15"/>
      <c r="D144" s="15"/>
      <c r="E144" s="77"/>
      <c r="F144" s="156"/>
      <c r="G144" s="183"/>
      <c r="H144" s="184"/>
    </row>
    <row r="145" spans="1:8" s="2" customFormat="1" ht="16.5" thickBot="1">
      <c r="A145" s="230" t="s">
        <v>120</v>
      </c>
      <c r="B145" s="231"/>
      <c r="C145" s="231"/>
      <c r="D145" s="231"/>
      <c r="E145" s="231"/>
      <c r="F145" s="231"/>
      <c r="G145" s="231"/>
      <c r="H145" s="227"/>
    </row>
    <row r="146" spans="1:7" s="1" customFormat="1" ht="16.5" thickBot="1">
      <c r="A146" s="120" t="s">
        <v>35</v>
      </c>
      <c r="B146" s="75"/>
      <c r="C146" s="75"/>
      <c r="D146" s="75"/>
      <c r="E146" s="3"/>
      <c r="F146" s="155"/>
      <c r="G146" s="90"/>
    </row>
    <row r="147" spans="1:8" ht="13.5" thickBot="1">
      <c r="A147" s="125" t="s">
        <v>2</v>
      </c>
      <c r="B147" s="29" t="s">
        <v>1</v>
      </c>
      <c r="C147" s="29" t="s">
        <v>15</v>
      </c>
      <c r="D147" s="29" t="s">
        <v>0</v>
      </c>
      <c r="E147" s="30" t="s">
        <v>3</v>
      </c>
      <c r="F147" s="145" t="s">
        <v>37</v>
      </c>
      <c r="G147" s="107"/>
      <c r="H147" s="31" t="s">
        <v>26</v>
      </c>
    </row>
    <row r="148" spans="1:8" s="11" customFormat="1" ht="75.75" thickBot="1">
      <c r="A148" s="182" t="s">
        <v>27</v>
      </c>
      <c r="B148" s="7" t="s">
        <v>13</v>
      </c>
      <c r="C148" s="7" t="s">
        <v>32</v>
      </c>
      <c r="D148" s="7" t="s">
        <v>49</v>
      </c>
      <c r="E148" s="18" t="s">
        <v>171</v>
      </c>
      <c r="F148" s="151">
        <v>373000</v>
      </c>
      <c r="G148" s="105"/>
      <c r="H148" s="20" t="s">
        <v>16</v>
      </c>
    </row>
    <row r="149" spans="1:8" s="11" customFormat="1" ht="16.5" thickBot="1">
      <c r="A149" s="118"/>
      <c r="B149" s="13"/>
      <c r="C149" s="13"/>
      <c r="D149" s="13"/>
      <c r="E149" s="16" t="s">
        <v>34</v>
      </c>
      <c r="F149" s="152">
        <f>SUM(F148:F148)</f>
        <v>373000</v>
      </c>
      <c r="G149" s="106"/>
      <c r="H149" s="22" t="s">
        <v>16</v>
      </c>
    </row>
    <row r="150" spans="1:8" s="32" customFormat="1" ht="15.75">
      <c r="A150" s="118"/>
      <c r="B150" s="13"/>
      <c r="C150" s="13"/>
      <c r="D150" s="13"/>
      <c r="E150" s="54"/>
      <c r="F150" s="153"/>
      <c r="G150" s="132"/>
      <c r="H150" s="110" t="s">
        <v>119</v>
      </c>
    </row>
    <row r="151" spans="1:8" s="32" customFormat="1" ht="16.5" thickBot="1">
      <c r="A151" s="118"/>
      <c r="B151" s="13"/>
      <c r="C151" s="13"/>
      <c r="D151" s="13"/>
      <c r="E151" s="77"/>
      <c r="F151" s="156"/>
      <c r="G151" s="108"/>
      <c r="H151" s="110"/>
    </row>
    <row r="152" spans="1:8" s="2" customFormat="1" ht="16.5" thickBot="1">
      <c r="A152" s="224" t="s">
        <v>91</v>
      </c>
      <c r="B152" s="225"/>
      <c r="C152" s="225"/>
      <c r="D152" s="225"/>
      <c r="E152" s="226"/>
      <c r="F152" s="226"/>
      <c r="G152" s="226"/>
      <c r="H152" s="227"/>
    </row>
    <row r="153" spans="1:7" ht="13.5" thickBot="1">
      <c r="A153" s="124" t="s">
        <v>35</v>
      </c>
      <c r="B153" s="25"/>
      <c r="C153" s="25"/>
      <c r="D153" s="25"/>
      <c r="G153" s="27"/>
    </row>
    <row r="154" spans="1:8" ht="13.5" thickBot="1">
      <c r="A154" s="125" t="s">
        <v>2</v>
      </c>
      <c r="B154" s="29" t="s">
        <v>1</v>
      </c>
      <c r="C154" s="29" t="s">
        <v>15</v>
      </c>
      <c r="D154" s="29" t="s">
        <v>0</v>
      </c>
      <c r="E154" s="30" t="s">
        <v>3</v>
      </c>
      <c r="F154" s="145" t="s">
        <v>37</v>
      </c>
      <c r="G154" s="37"/>
      <c r="H154" s="31" t="s">
        <v>26</v>
      </c>
    </row>
    <row r="155" spans="1:8" s="32" customFormat="1" ht="75">
      <c r="A155" s="181" t="s">
        <v>27</v>
      </c>
      <c r="B155" s="7" t="s">
        <v>33</v>
      </c>
      <c r="C155" s="7" t="s">
        <v>64</v>
      </c>
      <c r="D155" s="7" t="s">
        <v>55</v>
      </c>
      <c r="E155" s="133" t="s">
        <v>170</v>
      </c>
      <c r="F155" s="157">
        <v>30000</v>
      </c>
      <c r="G155" s="126"/>
      <c r="H155" s="127"/>
    </row>
    <row r="156" spans="1:8" s="32" customFormat="1" ht="75.75" thickBot="1">
      <c r="A156" s="181" t="s">
        <v>5</v>
      </c>
      <c r="B156" s="7" t="s">
        <v>33</v>
      </c>
      <c r="C156" s="7" t="s">
        <v>90</v>
      </c>
      <c r="D156" s="7" t="s">
        <v>55</v>
      </c>
      <c r="E156" s="58" t="s">
        <v>169</v>
      </c>
      <c r="F156" s="157">
        <v>2244000</v>
      </c>
      <c r="G156" s="165"/>
      <c r="H156" s="177"/>
    </row>
    <row r="157" spans="1:8" s="17" customFormat="1" ht="16.5" thickBot="1">
      <c r="A157" s="128"/>
      <c r="B157" s="15"/>
      <c r="C157" s="15"/>
      <c r="D157" s="15"/>
      <c r="E157" s="16" t="s">
        <v>34</v>
      </c>
      <c r="F157" s="152">
        <f>SUM(F155:F156)</f>
        <v>2274000</v>
      </c>
      <c r="G157" s="129"/>
      <c r="H157" s="130"/>
    </row>
    <row r="158" spans="1:8" s="32" customFormat="1" ht="16.5" thickBot="1">
      <c r="A158" s="131"/>
      <c r="B158" s="13"/>
      <c r="C158" s="13"/>
      <c r="D158" s="13"/>
      <c r="E158" s="54"/>
      <c r="F158" s="153"/>
      <c r="G158" s="132"/>
      <c r="H158" s="57"/>
    </row>
    <row r="159" spans="1:8" s="32" customFormat="1" ht="16.5" thickBot="1">
      <c r="A159" s="121"/>
      <c r="B159" s="76"/>
      <c r="C159" s="53"/>
      <c r="D159" s="53"/>
      <c r="E159" s="134" t="s">
        <v>36</v>
      </c>
      <c r="F159" s="158">
        <f>SUM(F118,F124,F134,F142,F149,F157,)</f>
        <v>32422991.990000002</v>
      </c>
      <c r="G159" s="106" t="s">
        <v>16</v>
      </c>
      <c r="H159" s="135"/>
    </row>
    <row r="160" spans="1:7" s="32" customFormat="1" ht="409.5" customHeight="1">
      <c r="A160" s="118"/>
      <c r="B160" s="13"/>
      <c r="C160" s="13"/>
      <c r="D160" s="13"/>
      <c r="E160" s="212"/>
      <c r="F160" s="213"/>
      <c r="G160" s="98"/>
    </row>
    <row r="161" spans="1:7" s="32" customFormat="1" ht="127.5" customHeight="1">
      <c r="A161" s="118"/>
      <c r="B161" s="13"/>
      <c r="C161" s="13"/>
      <c r="D161" s="13"/>
      <c r="E161" s="212"/>
      <c r="F161" s="213"/>
      <c r="G161" s="98"/>
    </row>
    <row r="162" spans="1:8" ht="12.75">
      <c r="A162" s="113"/>
      <c r="B162" s="25"/>
      <c r="C162" s="25"/>
      <c r="D162" s="25"/>
      <c r="F162" s="154" t="s">
        <v>16</v>
      </c>
      <c r="G162" s="78" t="s">
        <v>16</v>
      </c>
      <c r="H162" s="110" t="s">
        <v>214</v>
      </c>
    </row>
    <row r="163" spans="1:8" ht="12.75">
      <c r="A163" s="113"/>
      <c r="B163" s="25"/>
      <c r="C163" s="25"/>
      <c r="D163" s="25"/>
      <c r="F163" s="154" t="s">
        <v>16</v>
      </c>
      <c r="G163" s="78" t="s">
        <v>16</v>
      </c>
      <c r="H163" s="28" t="s">
        <v>16</v>
      </c>
    </row>
    <row r="164" spans="1:8" ht="12.75">
      <c r="A164" s="113"/>
      <c r="B164" s="25"/>
      <c r="C164" s="25"/>
      <c r="D164" s="25"/>
      <c r="G164" s="78" t="s">
        <v>86</v>
      </c>
      <c r="H164" s="36">
        <f>SUM(H166-H165)</f>
        <v>15598504.190000001</v>
      </c>
    </row>
    <row r="165" spans="1:8" ht="15">
      <c r="A165" s="122"/>
      <c r="B165" s="25"/>
      <c r="C165" s="25"/>
      <c r="D165" s="25"/>
      <c r="G165" s="78" t="s">
        <v>87</v>
      </c>
      <c r="H165" s="36">
        <f>SUM(F14,F16,F26,F40,F51,F86,F95,)</f>
        <v>9309939.8</v>
      </c>
    </row>
    <row r="166" spans="2:8" ht="15">
      <c r="B166" s="19"/>
      <c r="C166" s="19"/>
      <c r="D166" s="19"/>
      <c r="E166" s="3"/>
      <c r="F166" s="155" t="s">
        <v>16</v>
      </c>
      <c r="G166" s="78" t="s">
        <v>168</v>
      </c>
      <c r="H166" s="36">
        <f>SUM(F118)</f>
        <v>24908443.990000002</v>
      </c>
    </row>
    <row r="168" spans="7:8" ht="12.75">
      <c r="G168" s="78" t="s">
        <v>166</v>
      </c>
      <c r="H168" s="36">
        <f>SUM(F124,F142,F149,F157,)</f>
        <v>2927000</v>
      </c>
    </row>
    <row r="170" spans="7:8" ht="12.75">
      <c r="G170" s="78" t="s">
        <v>167</v>
      </c>
      <c r="H170" s="36">
        <f>SUM(F134)</f>
        <v>4587548</v>
      </c>
    </row>
    <row r="172" spans="7:8" ht="12.75">
      <c r="G172" s="78" t="s">
        <v>168</v>
      </c>
      <c r="H172" s="36">
        <f>SUM(H166,H168,H170,)</f>
        <v>32422991.990000002</v>
      </c>
    </row>
  </sheetData>
  <sheetProtection/>
  <mergeCells count="22">
    <mergeCell ref="G80:G82"/>
    <mergeCell ref="H80:H82"/>
    <mergeCell ref="A63:A65"/>
    <mergeCell ref="B63:B65"/>
    <mergeCell ref="B94:B95"/>
    <mergeCell ref="C94:C95"/>
    <mergeCell ref="A120:H120"/>
    <mergeCell ref="A145:H145"/>
    <mergeCell ref="A80:A82"/>
    <mergeCell ref="B80:B82"/>
    <mergeCell ref="C80:C82"/>
    <mergeCell ref="E80:E82"/>
    <mergeCell ref="C63:C65"/>
    <mergeCell ref="E63:E65"/>
    <mergeCell ref="A94:A95"/>
    <mergeCell ref="E94:E95"/>
    <mergeCell ref="A152:H152"/>
    <mergeCell ref="B1:I1"/>
    <mergeCell ref="A2:G2"/>
    <mergeCell ref="A4:H4"/>
    <mergeCell ref="A137:H137"/>
    <mergeCell ref="A126:H126"/>
  </mergeCells>
  <printOptions/>
  <pageMargins left="0.75" right="0.75" top="1" bottom="1" header="0.5" footer="0.5"/>
  <pageSetup orientation="portrait" paperSize="9" scale="68" r:id="rId1"/>
  <rowBreaks count="4" manualBreakCount="4">
    <brk id="41" max="7" man="1"/>
    <brk id="75" max="7" man="1"/>
    <brk id="107" max="7" man="1"/>
    <brk id="1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2019-07-04T13:01:59Z</cp:lastPrinted>
  <dcterms:created xsi:type="dcterms:W3CDTF">2009-11-14T19:55:31Z</dcterms:created>
  <dcterms:modified xsi:type="dcterms:W3CDTF">2019-07-15T15:23:22Z</dcterms:modified>
  <cp:category/>
  <cp:version/>
  <cp:contentType/>
  <cp:contentStatus/>
</cp:coreProperties>
</file>