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441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<sst xmlns="http://schemas.openxmlformats.org/spreadsheetml/2006/main" count="161" uniqueCount="76">
  <si>
    <t>" Szczegółowy wykaz terenów zieleni miejskiej objętych przedmiotem umowy"</t>
  </si>
  <si>
    <t>Lp.</t>
  </si>
  <si>
    <t>Nieruchomość</t>
  </si>
  <si>
    <t>Nr geodezyjny działki wraz z linkiem to mapy</t>
  </si>
  <si>
    <t>Powierzchnia objęta pracami pielęgnacyjnymi miejsc pamięci narodowej</t>
  </si>
  <si>
    <t xml:space="preserve">Uwagi dotyczące wykonawstwa </t>
  </si>
  <si>
    <t>[ m2 ]</t>
  </si>
  <si>
    <t>[ szt.]</t>
  </si>
  <si>
    <t>nie dotyczy</t>
  </si>
  <si>
    <r>
      <t>nieruchomość u zbiegu ulic: Ks. P. Wawrzyniaka, Szpitalnej i Sikorskiego</t>
    </r>
    <r>
      <rPr>
        <sz val="11"/>
        <color indexed="8"/>
        <rFont val="Times New Roman"/>
        <family val="1"/>
      </rPr>
      <t xml:space="preserve"> </t>
    </r>
  </si>
  <si>
    <t>1930/2</t>
  </si>
  <si>
    <t>brak</t>
  </si>
  <si>
    <r>
      <t>tzw. „mały park” przy ulicy Szpitalnej</t>
    </r>
    <r>
      <rPr>
        <sz val="11"/>
        <color indexed="8"/>
        <rFont val="Times New Roman"/>
        <family val="1"/>
      </rPr>
      <t xml:space="preserve"> </t>
    </r>
  </si>
  <si>
    <t>1932/2, 1933/2, 1934, 1935, 1936, 1937/2</t>
  </si>
  <si>
    <t>umowa nie obejmuje sprzątania placu zabaw znajdującego się na terenie „małego parku”,</t>
  </si>
  <si>
    <t>umowa nie obejmuje sprzątania placu zabaw znajdującego się na terenie tzw. "Kopca”</t>
  </si>
  <si>
    <t xml:space="preserve">teren zielony przy ul. Ruchu Oporu </t>
  </si>
  <si>
    <t>2578/2</t>
  </si>
  <si>
    <t>umowa nie obejmuje sprzątania placu zabaw znajdującego się na terenie nieruchomości 2578/2,</t>
  </si>
  <si>
    <t xml:space="preserve">trawnik wokół parkingu przy kinie „Sokolnia” u zbiegu ulic Aleje Marcinkowskiego i Walki Młodych </t>
  </si>
  <si>
    <t>Al. Marcinkowskiego ( teren zielony między blokami 17 - 19)</t>
  </si>
  <si>
    <t>910/1</t>
  </si>
  <si>
    <r>
      <t>trawniki w pasie drogowym ulicy Sienkiewicza</t>
    </r>
    <r>
      <rPr>
        <sz val="11"/>
        <color indexed="8"/>
        <rFont val="Times New Roman"/>
        <family val="1"/>
      </rPr>
      <t xml:space="preserve"> </t>
    </r>
  </si>
  <si>
    <t>1929/1, 1889</t>
  </si>
  <si>
    <r>
      <t>trawniki na działce  sąsiadującej z ulicą Sienkiewicza</t>
    </r>
    <r>
      <rPr>
        <sz val="11"/>
        <color indexed="8"/>
        <rFont val="Times New Roman"/>
        <family val="1"/>
      </rPr>
      <t xml:space="preserve"> </t>
    </r>
  </si>
  <si>
    <t>2095/3</t>
  </si>
  <si>
    <r>
      <t>skwer przy ulicy Gimnazjalnej</t>
    </r>
    <r>
      <rPr>
        <sz val="11"/>
        <color indexed="8"/>
        <rFont val="Times New Roman"/>
        <family val="1"/>
      </rPr>
      <t xml:space="preserve"> </t>
    </r>
  </si>
  <si>
    <t>dopuszcza się wysokość trawy do 15cm</t>
  </si>
  <si>
    <t>teren zielony przy Os. 700-lecia, tzw. "Górka Wiatrakowa"</t>
  </si>
  <si>
    <t>1654/62, 1654/63, 1655/8, 1655/4</t>
  </si>
  <si>
    <t>teren wokół tzw. "witaczy" usytuowanych przy wjazdach do Kępna w Hanulinie i ul. Wrocławskiej</t>
  </si>
  <si>
    <t>Kępno, ulica Księdza Mariana Magnuszewskiego – miejsce pamięci osób pomordowanych przez Powiatowy Urząd Bezpieczeństwa Publicznego w Kępnie w latach 1945–1956</t>
  </si>
  <si>
    <t xml:space="preserve"> część 1953/4</t>
  </si>
  <si>
    <t>miejscowość Przybyszów – Korzeń; pomnik ku pamięci Powstańców Wielkopolskich.</t>
  </si>
  <si>
    <t>24/1</t>
  </si>
  <si>
    <t>osiedlowe tereny zielone w Hanulinie</t>
  </si>
  <si>
    <t>a</t>
  </si>
  <si>
    <t xml:space="preserve">park  </t>
  </si>
  <si>
    <t xml:space="preserve"> 836</t>
  </si>
  <si>
    <t>b</t>
  </si>
  <si>
    <t xml:space="preserve"> las – tzw. park akacjowy </t>
  </si>
  <si>
    <t xml:space="preserve"> 768, 770</t>
  </si>
  <si>
    <t>c</t>
  </si>
  <si>
    <t xml:space="preserve">rów na odcinku wzdłuż nieruchomości 777 i 770 </t>
  </si>
  <si>
    <t xml:space="preserve"> 855 </t>
  </si>
  <si>
    <t>d</t>
  </si>
  <si>
    <t>RAZEM POWIERZCHNIA TERENÓW ZIELENI MIEJSKIEJ:</t>
  </si>
  <si>
    <t>1524/5</t>
  </si>
  <si>
    <t>część działki 2009, dz. 2007/9</t>
  </si>
  <si>
    <t>trawniki w pasach drogowych ulic: Bocznej, Boh. Westerplatte, Janusza Kusocińskiego, Kwiatowej, Leśnej, Meliorantów, Parkowej, Powstańców Wielkopolskich, Wrzosowa, Wolności</t>
  </si>
  <si>
    <r>
      <t>park 700-Lecia przy ulicy Zachodniej</t>
    </r>
    <r>
      <rPr>
        <sz val="11"/>
        <color indexed="8"/>
        <rFont val="Times New Roman"/>
        <family val="1"/>
      </rPr>
      <t xml:space="preserve"> tzw. Park "Na Kopcu"</t>
    </r>
  </si>
  <si>
    <t>teren wokół byłego gimnazjum w miejscowości Krążkowy</t>
  </si>
  <si>
    <t>2812/3, 2812/2</t>
  </si>
  <si>
    <t xml:space="preserve">klomby (4 szt.) w obrębie pasa drogowego ul. Cichej </t>
  </si>
  <si>
    <t>714/1, 1011</t>
  </si>
  <si>
    <t>teren boiska trawiastego w Ostrówcu (za salą adres Ostrówiec 124</t>
  </si>
  <si>
    <t>część działki 593 i 595/1</t>
  </si>
  <si>
    <t>teren boiska trawiastego w Olszowie (za remizą OSP adres Olszowa ul. Opalowa 5)</t>
  </si>
  <si>
    <t>część działki 621/1</t>
  </si>
  <si>
    <t>Powierzchnia utrzymania estetycznego wyglądu objęta usługą pkt 1 OPZ:</t>
  </si>
  <si>
    <t>Powierzchnia koszenia objęta usługą pkt 2 OPZ:</t>
  </si>
  <si>
    <t>Powierzchnia grabienia objęta usługą pkt 3 OPZ:</t>
  </si>
  <si>
    <t>Ścieżki alejki objęta usługą pkt 4 OPZ:</t>
  </si>
  <si>
    <t>Ilość ławek parkowych objętych usługą pkt 5 OPZ:</t>
  </si>
  <si>
    <t>zieleń w pasach drogowych następujących ulic będących drogami gminnymi: Boczna, Długa, Estkowskiego, Ks. P. Wawrzyniaka,  Nowowiejskiego,  Radosna,, Skośna, Sportowa, Spacerowa, Młyńska-Graniczna( trawniki wokół ronda), AL. L. Zamenhofa, Zielona, Kościelna</t>
  </si>
  <si>
    <t>Park Miejski im. 100-lecia powrotu Kępna do macierzy</t>
  </si>
  <si>
    <t>1769, 1770, 1771, 1772, 1777/1, 1779, 1778/1</t>
  </si>
  <si>
    <t>Załącznik nr 1 do szczegółowego opisu przedmiotu zamówienia związanego z Pielęgnacją wraz z utrzymaniem terenów zieleni miejskiej położonych w obrębie Miasta Kępno oraz Osiedla Hanulin</t>
  </si>
  <si>
    <t>Zadanie I: Pielęgnacja wraz z utrzymaniem terenów zieleni miejskiej położonych w obrębie Miasta Kępno oraz Osiedla Hanulin</t>
  </si>
  <si>
    <t xml:space="preserve"> skwer przy ul. Kusocińskiego w Hanulinie</t>
  </si>
  <si>
    <t>530/6</t>
  </si>
  <si>
    <t>e</t>
  </si>
  <si>
    <t>na terenie łąki kwietnej koszenie 2 razy w roku</t>
  </si>
  <si>
    <t xml:space="preserve"> </t>
  </si>
  <si>
    <t>f</t>
  </si>
  <si>
    <t>teren boiska trawiastego w Hanulinie przy ul. Kwiatowej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</si>
</sst>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54">
    <font>
      <sz val="10"/>
      <name val="Arial CE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1"/>
      <name val="Czcionka tekstu podstawowego"/>
      <family val="2"/>
    </font>
    <font>
      <u val="single"/>
      <sz val="12"/>
      <name val="Times New Roman"/>
      <family val="1"/>
    </font>
    <font>
      <u val="single"/>
      <sz val="12"/>
      <name val="Czcionka tekstu podstawowego"/>
      <family val="2"/>
    </font>
    <font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9" fontId="14" fillId="0" borderId="12" xfId="44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49" fontId="15" fillId="0" borderId="11" xfId="44" applyNumberFormat="1" applyFont="1" applyFill="1" applyBorder="1" applyAlignment="1" applyProtection="1">
      <alignment horizontal="center" vertical="center" wrapText="1"/>
      <protection/>
    </xf>
    <xf numFmtId="0" fontId="14" fillId="0" borderId="0" xfId="44" applyFont="1" applyFill="1" applyAlignment="1">
      <alignment/>
    </xf>
    <xf numFmtId="49" fontId="14" fillId="0" borderId="11" xfId="44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49" fontId="16" fillId="0" borderId="11" xfId="44" applyNumberFormat="1" applyFont="1" applyFill="1" applyBorder="1" applyAlignment="1" applyProtection="1">
      <alignment horizontal="center" vertical="center" wrapText="1"/>
      <protection/>
    </xf>
    <xf numFmtId="49" fontId="17" fillId="0" borderId="11" xfId="44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4" fillId="0" borderId="11" xfId="44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9" fontId="9" fillId="0" borderId="11" xfId="44" applyNumberForma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9" fillId="0" borderId="18" xfId="44" applyNumberForma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pno.e-mapa.net/?x=429021&amp;y=379462&amp;zoom=13&amp;group=2,3,5&amp;service=3,4,5,26,21,24,23,6,10,11,30,31,32,33,34,35,37,38,39,40,42&amp;alllayers=4,5,26,21,24,6,7,9,10,30,31,32,33,34,36,37,38,39,40,44,45,48,49,50,51,52,53,54,55&amp;layer=3,190,191,63,64,35001" TargetMode="External" /><Relationship Id="rId2" Type="http://schemas.openxmlformats.org/officeDocument/2006/relationships/hyperlink" Target="http://kepno.e-mapa.net/?x=429139&amp;y=379483&amp;zoom=13&amp;group=2,3,5&amp;service=3,4,5,26,21,24,23,6,10,11,30,31,32,33,34,35,37,38,39,40,42&amp;alllayers=4,5,26,21,24,6,7,9,10,30,31,32,33,34,36,37,38,39,40,44,45,48,49,50,51,52,53,54,55&amp;layer=3,190,191,63,64,35001" TargetMode="External" /><Relationship Id="rId3" Type="http://schemas.openxmlformats.org/officeDocument/2006/relationships/hyperlink" Target="http://kepno.e-mapa.net/?x=429810&amp;y=381644&amp;zoom=14&amp;group=2,3,5&amp;service=3,4,5,26,21,24,23,6,10,11,30,31,32,33,34,35,37,38,39,40,42&amp;alllayers=4,5,26,21,24,6,7,9,10,30,31,32,33,34,36,37,38,39,40,44,45,48,49,50,51,52,53,54,55&amp;layer=3,190,191,63,64,35001" TargetMode="External" /><Relationship Id="rId4" Type="http://schemas.openxmlformats.org/officeDocument/2006/relationships/hyperlink" Target="http://kepno.e-mapa.net/?userview=128" TargetMode="External" /><Relationship Id="rId5" Type="http://schemas.openxmlformats.org/officeDocument/2006/relationships/hyperlink" Target="http://kepno.e-mapa.net/?x=429696&amp;y=380259&amp;zoom=14&amp;group=2,3,5&amp;service=3,4,5,26,21,24,23,6,10,11,30,31,32,33,34,35,37,38,39,40,42&amp;alllayers=4,5,26,21,24,6,7,9,10,30,31,32,33,34,36,37,38,39,40,44,45,48,49,50,51,52,53,54,55&amp;layer=3,190,191,63,64,35001" TargetMode="External" /><Relationship Id="rId6" Type="http://schemas.openxmlformats.org/officeDocument/2006/relationships/hyperlink" Target="http://kepno.e-mapa.net/?x=429352&amp;y=379252&amp;zoom=12&amp;group=2,3,5&amp;service=3,4,5,26,21,24,23,6,10,11,30,31,32,33,34,35,37,38,39,40,42&amp;alllayers=4,5,26,21,24,6,7,9,10,30,31,32,33,34,36,37,38,39,40,44,45,48,49,50,51,52,53,54,55&amp;layer=3,190,191,63,64,35001" TargetMode="External" /><Relationship Id="rId7" Type="http://schemas.openxmlformats.org/officeDocument/2006/relationships/hyperlink" Target="http://kepno.e-mapa.net/?x=429374&amp;y=379067&amp;zoom=15&amp;group=2,3,5&amp;service=3,4,5,26,21,24,23,6,10,11,30,31,32,33,34,35,37,38,39,40,42&amp;alllayers=4,5,26,21,24,6,7,9,10,30,31,32,33,34,36,37,38,39,40,44,45,48,49,50,51,52,53,54,55&amp;layer=3,190,191,63,64,35001" TargetMode="External" /><Relationship Id="rId8" Type="http://schemas.openxmlformats.org/officeDocument/2006/relationships/hyperlink" Target="http://kepno.e-mapa.net/?x=429200&amp;y=379207&amp;zoom=13&amp;group=2,3,5&amp;service=3,4,5,26,21,24,23,6,10,11,30,31,32,33,34,35,37,38,39,40,42&amp;alllayers=4,5,26,21,24,6,7,9,10,30,31,32,33,34,36,37,38,39,40,44,45,48,49,50,51,52,53,54,55&amp;layer=3,190,191,63,64,35001" TargetMode="External" /><Relationship Id="rId9" Type="http://schemas.openxmlformats.org/officeDocument/2006/relationships/hyperlink" Target="http://kepno.e-mapa.net/?userview=128" TargetMode="External" /><Relationship Id="rId10" Type="http://schemas.openxmlformats.org/officeDocument/2006/relationships/hyperlink" Target="http://kepno.e-mapa.net/?x=429096&amp;y=379625&amp;zoom=13&amp;group=2,3,5&amp;service=3,4,5,26,21,24,23,6,10,11,30,31,32,33,34,35,37,38,39,40,42&amp;alllayers=4,5,26,21,24,6,7,9,10,30,31,32,33,34,36,37,38,39,40,44,45,48,49,50,51,52,53,54,55&amp;layer=3,190,191,63,64,35001" TargetMode="External" /><Relationship Id="rId11" Type="http://schemas.openxmlformats.org/officeDocument/2006/relationships/hyperlink" Target="http://kepno.e-mapa.net/?x=427269&amp;y=384616&amp;zoom=13&amp;group=2,3,5,6&amp;service=3,4,5,29,26,21,24,23,6,10,11,33,34,35,36,37,38,39,41,42,43,44,57&amp;alllayers=4,5,29,26,30,21,24,6,7,9,10,33,34,35,36,37,40,41,42,43,44,46,47,48,49,50,51,52,53,54,58,59,62,63,64,65,66,6" TargetMode="External" /><Relationship Id="rId12" Type="http://schemas.openxmlformats.org/officeDocument/2006/relationships/hyperlink" Target="http://kepno.e-mapa.net/?x=429375&amp;y=380510&amp;zoom=14&amp;group=2,3,5&amp;service=3,4,5,26,21,24,23,6,10,11,30,31,32,33,34,35,37,38,39,40,42&amp;alllayers=4,5,26,21,24,6,7,9,10,30,31,32,33,34,36,37,38,39,40,44,45,48,49,50,51,52,53,54,55&amp;layer=3,190,191,63,64,35001" TargetMode="External" /><Relationship Id="rId13" Type="http://schemas.openxmlformats.org/officeDocument/2006/relationships/hyperlink" Target="http://kepno.e-mapa.net/?x=429542&amp;y=380715&amp;zoom=14&amp;group=2,3,5&amp;service=3,4,5,26,21,24,23,6,10,11,30,31,32,33,34,35,37,38,39,40,42&amp;alllayers=4,5,26,21,24,6,7,9,10,30,31,32,33,34,36,37,38,39,40,44,45,48,49,50,51,52,53,54,55&amp;layer=3,190,191,63,64,35001" TargetMode="External" /><Relationship Id="rId14" Type="http://schemas.openxmlformats.org/officeDocument/2006/relationships/hyperlink" Target="http://kepno.e-mapa.net/?x=429599&amp;y=380154&amp;zoom=14&amp;group=2,3,5&amp;service=3,4,5,26,21,24,23,6,10,11,30,31,32,33,34,35,37,38,39,40,42&amp;alllayers=4,5,26,21,24,6,7,9,10,30,31,32,33,34,36,37,38,39,40,44,45,48,49,50,51,52,53,54,55&amp;layer=3,190,191,63,64,35001" TargetMode="External" /><Relationship Id="rId15" Type="http://schemas.openxmlformats.org/officeDocument/2006/relationships/hyperlink" Target="http://kepno.e-mapa.net/?userview=136" TargetMode="External" /><Relationship Id="rId16" Type="http://schemas.openxmlformats.org/officeDocument/2006/relationships/hyperlink" Target="http://kepno.e-mapa.net/?userview=135" TargetMode="External" /><Relationship Id="rId17" Type="http://schemas.openxmlformats.org/officeDocument/2006/relationships/hyperlink" Target="https://kepno.e-mapa.net/?userview=298" TargetMode="External" /><Relationship Id="rId18" Type="http://schemas.openxmlformats.org/officeDocument/2006/relationships/hyperlink" Target="https://kepno.e-mapa.net/?userview=297" TargetMode="External" /><Relationship Id="rId19" Type="http://schemas.openxmlformats.org/officeDocument/2006/relationships/hyperlink" Target="https://kepno.e-mapa.net/?userview=413" TargetMode="External" /><Relationship Id="rId20" Type="http://schemas.openxmlformats.org/officeDocument/2006/relationships/hyperlink" Target="https://kepno.e-mapa.net/?userview=414" TargetMode="External" /><Relationship Id="rId21" Type="http://schemas.openxmlformats.org/officeDocument/2006/relationships/hyperlink" Target="https://kepno.e-mapa.net/?userview=418" TargetMode="Externa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18" sqref="E18"/>
    </sheetView>
  </sheetViews>
  <sheetFormatPr defaultColWidth="9.00390625" defaultRowHeight="12.75" customHeight="1"/>
  <cols>
    <col min="2" max="2" width="50.50390625" style="0" customWidth="1"/>
    <col min="3" max="3" width="23.50390625" style="1" customWidth="1"/>
    <col min="4" max="9" width="23.625" style="0" customWidth="1"/>
    <col min="10" max="10" width="26.375" style="0" customWidth="1"/>
    <col min="11" max="11" width="0.12890625" style="0" customWidth="1"/>
  </cols>
  <sheetData>
    <row r="1" spans="2:11" ht="40.5" customHeight="1">
      <c r="B1" s="56" t="s">
        <v>67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21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</row>
    <row r="3" spans="1:11" ht="50.25" customHeight="1" thickTop="1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0" ht="78" customHeight="1">
      <c r="A4" s="59" t="s">
        <v>1</v>
      </c>
      <c r="B4" s="60" t="s">
        <v>2</v>
      </c>
      <c r="C4" s="61" t="s">
        <v>3</v>
      </c>
      <c r="D4" s="3" t="s">
        <v>59</v>
      </c>
      <c r="E4" s="3" t="s">
        <v>60</v>
      </c>
      <c r="F4" s="3" t="s">
        <v>61</v>
      </c>
      <c r="G4" s="3" t="s">
        <v>62</v>
      </c>
      <c r="H4" s="3" t="s">
        <v>63</v>
      </c>
      <c r="I4" s="4" t="s">
        <v>4</v>
      </c>
      <c r="J4" s="62" t="s">
        <v>5</v>
      </c>
    </row>
    <row r="5" spans="1:10" ht="15.75" customHeight="1">
      <c r="A5" s="59"/>
      <c r="B5" s="60"/>
      <c r="C5" s="61"/>
      <c r="D5" s="3" t="s">
        <v>6</v>
      </c>
      <c r="E5" s="3" t="s">
        <v>6</v>
      </c>
      <c r="F5" s="3" t="s">
        <v>6</v>
      </c>
      <c r="G5" s="3" t="s">
        <v>6</v>
      </c>
      <c r="H5" s="3" t="s">
        <v>7</v>
      </c>
      <c r="I5" s="3" t="s">
        <v>6</v>
      </c>
      <c r="J5" s="62"/>
    </row>
    <row r="6" spans="1:10" ht="15.75" customHeight="1">
      <c r="A6" s="2">
        <v>1</v>
      </c>
      <c r="B6" s="3">
        <v>2</v>
      </c>
      <c r="C6" s="6">
        <v>3</v>
      </c>
      <c r="D6" s="3">
        <v>4</v>
      </c>
      <c r="E6" s="6">
        <v>5</v>
      </c>
      <c r="F6" s="3">
        <v>6</v>
      </c>
      <c r="G6" s="6">
        <v>7</v>
      </c>
      <c r="H6" s="3">
        <v>8</v>
      </c>
      <c r="I6" s="4">
        <v>9</v>
      </c>
      <c r="J6" s="5">
        <v>10</v>
      </c>
    </row>
    <row r="7" spans="1:10" ht="28.5" customHeight="1">
      <c r="A7" s="25">
        <v>1</v>
      </c>
      <c r="B7" s="7" t="s">
        <v>9</v>
      </c>
      <c r="C7" s="31" t="s">
        <v>10</v>
      </c>
      <c r="D7" s="8">
        <v>4607</v>
      </c>
      <c r="E7" s="9">
        <v>2620</v>
      </c>
      <c r="F7" s="9">
        <f>E7</f>
        <v>2620</v>
      </c>
      <c r="G7" s="9" t="s">
        <v>11</v>
      </c>
      <c r="H7" s="9" t="s">
        <v>11</v>
      </c>
      <c r="I7" s="10" t="s">
        <v>8</v>
      </c>
      <c r="J7" s="11"/>
    </row>
    <row r="8" spans="1:10" ht="59.25" customHeight="1">
      <c r="A8" s="25">
        <v>2</v>
      </c>
      <c r="B8" s="7" t="s">
        <v>12</v>
      </c>
      <c r="C8" s="31" t="s">
        <v>13</v>
      </c>
      <c r="D8" s="8">
        <v>5095</v>
      </c>
      <c r="E8" s="9">
        <f>D8*0.8</f>
        <v>4076</v>
      </c>
      <c r="F8" s="9">
        <f>D8</f>
        <v>5095</v>
      </c>
      <c r="G8" s="9">
        <f>D8-E8</f>
        <v>1019</v>
      </c>
      <c r="H8" s="9">
        <v>5</v>
      </c>
      <c r="I8" s="10" t="s">
        <v>8</v>
      </c>
      <c r="J8" s="12" t="s">
        <v>14</v>
      </c>
    </row>
    <row r="9" spans="1:10" ht="60" customHeight="1">
      <c r="A9" s="25">
        <v>3</v>
      </c>
      <c r="B9" s="28" t="s">
        <v>50</v>
      </c>
      <c r="C9" s="31">
        <v>302</v>
      </c>
      <c r="D9" s="8">
        <f>22733-1242</f>
        <v>21491</v>
      </c>
      <c r="E9" s="9">
        <f>D9*0.9</f>
        <v>19341.9</v>
      </c>
      <c r="F9" s="9" t="s">
        <v>11</v>
      </c>
      <c r="G9" s="9">
        <f>D9-E9</f>
        <v>2149.0999999999985</v>
      </c>
      <c r="H9" s="9">
        <v>5</v>
      </c>
      <c r="I9" s="10" t="s">
        <v>8</v>
      </c>
      <c r="J9" s="12" t="s">
        <v>15</v>
      </c>
    </row>
    <row r="10" spans="1:10" ht="37.5" customHeight="1">
      <c r="A10" s="25">
        <v>4</v>
      </c>
      <c r="B10" s="29" t="s">
        <v>57</v>
      </c>
      <c r="C10" s="27" t="s">
        <v>58</v>
      </c>
      <c r="D10" s="8">
        <v>1000</v>
      </c>
      <c r="E10" s="9">
        <v>8000</v>
      </c>
      <c r="F10" s="9" t="s">
        <v>11</v>
      </c>
      <c r="G10" s="9" t="s">
        <v>11</v>
      </c>
      <c r="H10" s="9" t="s">
        <v>11</v>
      </c>
      <c r="I10" s="10" t="s">
        <v>8</v>
      </c>
      <c r="J10" s="11"/>
    </row>
    <row r="11" spans="1:10" ht="60" customHeight="1">
      <c r="A11" s="25">
        <v>5</v>
      </c>
      <c r="B11" s="30" t="s">
        <v>16</v>
      </c>
      <c r="C11" s="31" t="s">
        <v>17</v>
      </c>
      <c r="D11" s="8">
        <f>3166-1200</f>
        <v>1966</v>
      </c>
      <c r="E11" s="9">
        <f>D11</f>
        <v>1966</v>
      </c>
      <c r="F11" s="9">
        <f aca="true" t="shared" si="0" ref="F11:F17">D11</f>
        <v>1966</v>
      </c>
      <c r="G11" s="9" t="s">
        <v>11</v>
      </c>
      <c r="H11" s="9" t="s">
        <v>11</v>
      </c>
      <c r="I11" s="10" t="s">
        <v>8</v>
      </c>
      <c r="J11" s="12" t="s">
        <v>18</v>
      </c>
    </row>
    <row r="12" spans="1:10" ht="29.25" customHeight="1">
      <c r="A12" s="25">
        <v>6</v>
      </c>
      <c r="B12" s="30" t="s">
        <v>55</v>
      </c>
      <c r="C12" s="32" t="s">
        <v>56</v>
      </c>
      <c r="D12" s="8" t="s">
        <v>11</v>
      </c>
      <c r="E12" s="9">
        <v>7000</v>
      </c>
      <c r="F12" s="9" t="s">
        <v>11</v>
      </c>
      <c r="G12" s="9" t="s">
        <v>11</v>
      </c>
      <c r="H12" s="9" t="s">
        <v>11</v>
      </c>
      <c r="I12" s="10" t="s">
        <v>8</v>
      </c>
      <c r="J12" s="12"/>
    </row>
    <row r="13" spans="1:10" ht="42.75" customHeight="1">
      <c r="A13" s="25">
        <v>7</v>
      </c>
      <c r="B13" s="13" t="s">
        <v>19</v>
      </c>
      <c r="C13" s="33" t="s">
        <v>47</v>
      </c>
      <c r="D13" s="8">
        <v>450</v>
      </c>
      <c r="E13" s="9">
        <f>D13</f>
        <v>450</v>
      </c>
      <c r="F13" s="9">
        <f t="shared" si="0"/>
        <v>450</v>
      </c>
      <c r="G13" s="9" t="s">
        <v>8</v>
      </c>
      <c r="H13" s="9">
        <v>1</v>
      </c>
      <c r="I13" s="10" t="s">
        <v>8</v>
      </c>
      <c r="J13" s="11"/>
    </row>
    <row r="14" spans="1:10" ht="28.5" customHeight="1">
      <c r="A14" s="25">
        <v>8</v>
      </c>
      <c r="B14" s="24" t="s">
        <v>20</v>
      </c>
      <c r="C14" s="31" t="s">
        <v>21</v>
      </c>
      <c r="D14" s="8">
        <v>773</v>
      </c>
      <c r="E14" s="9">
        <f>D14</f>
        <v>773</v>
      </c>
      <c r="F14" s="9">
        <f t="shared" si="0"/>
        <v>773</v>
      </c>
      <c r="G14" s="9" t="s">
        <v>8</v>
      </c>
      <c r="H14" s="9" t="s">
        <v>11</v>
      </c>
      <c r="I14" s="10" t="s">
        <v>8</v>
      </c>
      <c r="J14" s="11"/>
    </row>
    <row r="15" spans="1:10" ht="16.5" customHeight="1">
      <c r="A15" s="25">
        <v>9</v>
      </c>
      <c r="B15" s="13" t="s">
        <v>22</v>
      </c>
      <c r="C15" s="31" t="s">
        <v>23</v>
      </c>
      <c r="D15" s="8" t="s">
        <v>8</v>
      </c>
      <c r="E15" s="8">
        <v>500</v>
      </c>
      <c r="F15" s="9" t="str">
        <f t="shared" si="0"/>
        <v>nie dotyczy</v>
      </c>
      <c r="G15" s="9" t="s">
        <v>8</v>
      </c>
      <c r="H15" s="9">
        <v>2</v>
      </c>
      <c r="I15" s="10" t="s">
        <v>8</v>
      </c>
      <c r="J15" s="11"/>
    </row>
    <row r="16" spans="1:10" ht="29.25" customHeight="1">
      <c r="A16" s="25">
        <v>10</v>
      </c>
      <c r="B16" s="13" t="s">
        <v>24</v>
      </c>
      <c r="C16" s="31" t="s">
        <v>25</v>
      </c>
      <c r="D16" s="8">
        <v>150</v>
      </c>
      <c r="E16" s="9">
        <f>D16</f>
        <v>150</v>
      </c>
      <c r="F16" s="9">
        <f t="shared" si="0"/>
        <v>150</v>
      </c>
      <c r="G16" s="9" t="s">
        <v>8</v>
      </c>
      <c r="H16" s="9">
        <v>1</v>
      </c>
      <c r="I16" s="10" t="s">
        <v>8</v>
      </c>
      <c r="J16" s="11"/>
    </row>
    <row r="17" spans="1:10" ht="30.75" customHeight="1">
      <c r="A17" s="25">
        <v>11</v>
      </c>
      <c r="B17" s="13" t="s">
        <v>26</v>
      </c>
      <c r="C17" s="31" t="s">
        <v>48</v>
      </c>
      <c r="D17" s="8">
        <v>90</v>
      </c>
      <c r="E17" s="9" t="s">
        <v>8</v>
      </c>
      <c r="F17" s="9">
        <f t="shared" si="0"/>
        <v>90</v>
      </c>
      <c r="G17" s="9">
        <v>90</v>
      </c>
      <c r="H17" s="9" t="s">
        <v>11</v>
      </c>
      <c r="I17" s="10" t="s">
        <v>8</v>
      </c>
      <c r="J17" s="11"/>
    </row>
    <row r="18" spans="1:10" s="46" customFormat="1" ht="31.5" customHeight="1">
      <c r="A18" s="38">
        <v>12</v>
      </c>
      <c r="B18" s="39" t="s">
        <v>65</v>
      </c>
      <c r="C18" s="40" t="s">
        <v>66</v>
      </c>
      <c r="D18" s="41">
        <v>35695</v>
      </c>
      <c r="E18" s="42">
        <f>D18-G18</f>
        <v>30403</v>
      </c>
      <c r="F18" s="42">
        <v>20000</v>
      </c>
      <c r="G18" s="42">
        <f>5122+170</f>
        <v>5292</v>
      </c>
      <c r="H18" s="43">
        <v>37</v>
      </c>
      <c r="I18" s="44" t="s">
        <v>8</v>
      </c>
      <c r="J18" s="45" t="s">
        <v>72</v>
      </c>
    </row>
    <row r="19" spans="1:10" ht="30" customHeight="1">
      <c r="A19" s="25">
        <v>13</v>
      </c>
      <c r="B19" s="13" t="s">
        <v>28</v>
      </c>
      <c r="C19" s="33" t="s">
        <v>29</v>
      </c>
      <c r="D19" s="8">
        <f>120+1732+31+113</f>
        <v>1996</v>
      </c>
      <c r="E19" s="9">
        <f>120+1732+31+113</f>
        <v>1996</v>
      </c>
      <c r="F19" s="9">
        <f>120+1732+31+113</f>
        <v>1996</v>
      </c>
      <c r="G19" s="9" t="s">
        <v>8</v>
      </c>
      <c r="H19" s="9" t="s">
        <v>11</v>
      </c>
      <c r="I19" s="9" t="s">
        <v>8</v>
      </c>
      <c r="J19" s="11"/>
    </row>
    <row r="20" spans="1:10" ht="30" customHeight="1">
      <c r="A20" s="25">
        <v>14</v>
      </c>
      <c r="B20" s="14" t="s">
        <v>53</v>
      </c>
      <c r="C20" s="33" t="s">
        <v>54</v>
      </c>
      <c r="D20" s="15">
        <v>47</v>
      </c>
      <c r="E20" s="16" t="s">
        <v>8</v>
      </c>
      <c r="F20" s="9" t="s">
        <v>8</v>
      </c>
      <c r="G20" s="9" t="s">
        <v>8</v>
      </c>
      <c r="H20" s="9" t="s">
        <v>11</v>
      </c>
      <c r="I20" s="9" t="s">
        <v>8</v>
      </c>
      <c r="J20" s="11"/>
    </row>
    <row r="21" spans="1:10" ht="134.25" customHeight="1">
      <c r="A21" s="25">
        <v>15</v>
      </c>
      <c r="B21" s="13" t="s">
        <v>64</v>
      </c>
      <c r="C21" s="34"/>
      <c r="D21" s="8">
        <v>2000</v>
      </c>
      <c r="E21" s="9">
        <v>2000</v>
      </c>
      <c r="F21" s="9" t="s">
        <v>8</v>
      </c>
      <c r="G21" s="9" t="s">
        <v>8</v>
      </c>
      <c r="H21" s="9" t="s">
        <v>11</v>
      </c>
      <c r="I21" s="10" t="s">
        <v>8</v>
      </c>
      <c r="J21" s="11" t="s">
        <v>27</v>
      </c>
    </row>
    <row r="22" spans="1:10" ht="41.25" customHeight="1">
      <c r="A22" s="25">
        <v>16</v>
      </c>
      <c r="B22" s="13" t="s">
        <v>30</v>
      </c>
      <c r="C22" s="35"/>
      <c r="D22" s="9" t="s">
        <v>8</v>
      </c>
      <c r="E22" s="9">
        <v>20</v>
      </c>
      <c r="F22" s="9">
        <v>20</v>
      </c>
      <c r="G22" s="9" t="s">
        <v>8</v>
      </c>
      <c r="H22" s="9" t="s">
        <v>11</v>
      </c>
      <c r="I22" s="10" t="s">
        <v>8</v>
      </c>
      <c r="J22" s="11"/>
    </row>
    <row r="23" spans="1:10" ht="70.5" customHeight="1">
      <c r="A23" s="25">
        <v>17</v>
      </c>
      <c r="B23" s="17" t="s">
        <v>31</v>
      </c>
      <c r="C23" s="36" t="s">
        <v>32</v>
      </c>
      <c r="D23" s="10">
        <v>10</v>
      </c>
      <c r="E23" s="10" t="s">
        <v>8</v>
      </c>
      <c r="F23" s="10" t="s">
        <v>8</v>
      </c>
      <c r="G23" s="10" t="s">
        <v>8</v>
      </c>
      <c r="H23" s="10" t="s">
        <v>8</v>
      </c>
      <c r="I23" s="10">
        <v>20</v>
      </c>
      <c r="J23" s="11"/>
    </row>
    <row r="24" spans="1:10" ht="41.25" customHeight="1">
      <c r="A24" s="25">
        <v>18</v>
      </c>
      <c r="B24" s="17" t="s">
        <v>33</v>
      </c>
      <c r="C24" s="36" t="s">
        <v>34</v>
      </c>
      <c r="D24" s="10">
        <v>100</v>
      </c>
      <c r="E24" s="10" t="s">
        <v>8</v>
      </c>
      <c r="F24" s="10" t="s">
        <v>8</v>
      </c>
      <c r="G24" s="10" t="s">
        <v>8</v>
      </c>
      <c r="H24" s="10" t="s">
        <v>8</v>
      </c>
      <c r="I24" s="10">
        <v>243</v>
      </c>
      <c r="J24" s="11"/>
    </row>
    <row r="25" spans="1:10" ht="41.25" customHeight="1">
      <c r="A25" s="25">
        <v>19</v>
      </c>
      <c r="B25" s="26" t="s">
        <v>51</v>
      </c>
      <c r="C25" s="33" t="s">
        <v>52</v>
      </c>
      <c r="D25" s="10">
        <v>2820</v>
      </c>
      <c r="E25" s="10">
        <v>1480</v>
      </c>
      <c r="F25" s="10" t="s">
        <v>8</v>
      </c>
      <c r="G25" s="10" t="s">
        <v>8</v>
      </c>
      <c r="H25" s="10" t="s">
        <v>8</v>
      </c>
      <c r="I25" s="10" t="s">
        <v>8</v>
      </c>
      <c r="J25" s="11" t="s">
        <v>27</v>
      </c>
    </row>
    <row r="26" spans="1:10" ht="15.75" customHeight="1">
      <c r="A26" s="25">
        <v>20</v>
      </c>
      <c r="B26" s="14" t="s">
        <v>35</v>
      </c>
      <c r="C26" s="37"/>
      <c r="D26" s="18"/>
      <c r="E26" s="18"/>
      <c r="F26" s="18"/>
      <c r="G26" s="18"/>
      <c r="H26" s="9"/>
      <c r="I26" s="10"/>
      <c r="J26" s="19"/>
    </row>
    <row r="27" spans="1:10" ht="15.75" customHeight="1">
      <c r="A27" s="25" t="s">
        <v>36</v>
      </c>
      <c r="B27" s="20" t="s">
        <v>37</v>
      </c>
      <c r="C27" s="31" t="s">
        <v>38</v>
      </c>
      <c r="D27" s="9">
        <v>3400</v>
      </c>
      <c r="E27" s="9">
        <f>D27*0.95</f>
        <v>3230</v>
      </c>
      <c r="F27" s="9">
        <f>D27</f>
        <v>3400</v>
      </c>
      <c r="G27" s="9">
        <f>D27-E27</f>
        <v>170</v>
      </c>
      <c r="H27" s="9">
        <v>5</v>
      </c>
      <c r="I27" s="9" t="s">
        <v>8</v>
      </c>
      <c r="J27" s="11"/>
    </row>
    <row r="28" spans="1:10" s="46" customFormat="1" ht="20.25" customHeight="1">
      <c r="A28" s="38" t="s">
        <v>39</v>
      </c>
      <c r="B28" s="47" t="s">
        <v>69</v>
      </c>
      <c r="C28" s="48" t="s">
        <v>70</v>
      </c>
      <c r="D28" s="42">
        <v>2339</v>
      </c>
      <c r="E28" s="42">
        <v>2339</v>
      </c>
      <c r="F28" s="42">
        <v>2339</v>
      </c>
      <c r="G28" s="42" t="s">
        <v>8</v>
      </c>
      <c r="H28" s="42">
        <v>5</v>
      </c>
      <c r="I28" s="42" t="s">
        <v>8</v>
      </c>
      <c r="J28" s="45"/>
    </row>
    <row r="29" spans="1:10" ht="30" customHeight="1">
      <c r="A29" s="25" t="s">
        <v>42</v>
      </c>
      <c r="B29" s="20" t="s">
        <v>40</v>
      </c>
      <c r="C29" s="31" t="s">
        <v>41</v>
      </c>
      <c r="D29" s="9">
        <v>18800</v>
      </c>
      <c r="E29" s="9">
        <f>D29</f>
        <v>18800</v>
      </c>
      <c r="F29" s="9" t="s">
        <v>8</v>
      </c>
      <c r="G29" s="9" t="s">
        <v>8</v>
      </c>
      <c r="H29" s="9" t="s">
        <v>11</v>
      </c>
      <c r="I29" s="9" t="s">
        <v>8</v>
      </c>
      <c r="J29" s="11" t="s">
        <v>27</v>
      </c>
    </row>
    <row r="30" spans="1:10" ht="30" customHeight="1">
      <c r="A30" s="25" t="s">
        <v>45</v>
      </c>
      <c r="B30" s="20" t="s">
        <v>43</v>
      </c>
      <c r="C30" s="31" t="s">
        <v>44</v>
      </c>
      <c r="D30" s="9">
        <v>340</v>
      </c>
      <c r="E30" s="9">
        <v>340</v>
      </c>
      <c r="F30" s="9">
        <v>340</v>
      </c>
      <c r="G30" s="9" t="s">
        <v>8</v>
      </c>
      <c r="H30" s="9" t="s">
        <v>11</v>
      </c>
      <c r="I30" s="9" t="s">
        <v>8</v>
      </c>
      <c r="J30" s="11" t="s">
        <v>27</v>
      </c>
    </row>
    <row r="31" spans="1:10" ht="56.25" customHeight="1">
      <c r="A31" s="25" t="s">
        <v>71</v>
      </c>
      <c r="B31" s="13" t="s">
        <v>49</v>
      </c>
      <c r="C31" s="35"/>
      <c r="D31" s="9">
        <v>1800</v>
      </c>
      <c r="E31" s="9">
        <v>1800</v>
      </c>
      <c r="F31" s="9" t="s">
        <v>8</v>
      </c>
      <c r="G31" s="9" t="s">
        <v>8</v>
      </c>
      <c r="H31" s="9" t="s">
        <v>11</v>
      </c>
      <c r="I31" s="9" t="s">
        <v>8</v>
      </c>
      <c r="J31" s="11" t="s">
        <v>27</v>
      </c>
    </row>
    <row r="32" spans="1:10" ht="27.75" customHeight="1">
      <c r="A32" s="49" t="s">
        <v>74</v>
      </c>
      <c r="B32" s="50" t="s">
        <v>75</v>
      </c>
      <c r="C32" s="54">
        <v>853</v>
      </c>
      <c r="D32" s="51" t="s">
        <v>8</v>
      </c>
      <c r="E32" s="51">
        <v>2200</v>
      </c>
      <c r="F32" s="51" t="s">
        <v>8</v>
      </c>
      <c r="G32" s="51" t="s">
        <v>8</v>
      </c>
      <c r="H32" s="51" t="s">
        <v>8</v>
      </c>
      <c r="I32" s="52" t="s">
        <v>8</v>
      </c>
      <c r="J32" s="53"/>
    </row>
    <row r="33" spans="1:10" ht="38.25" customHeight="1" thickBot="1">
      <c r="A33" s="55" t="s">
        <v>46</v>
      </c>
      <c r="B33" s="55"/>
      <c r="C33" s="55"/>
      <c r="D33" s="21">
        <f>SUM(D7:D31)</f>
        <v>104969</v>
      </c>
      <c r="E33" s="21">
        <f>SUM(E7:E32)</f>
        <v>109484.9</v>
      </c>
      <c r="F33" s="21">
        <f>SUM(F7:F31)</f>
        <v>39239</v>
      </c>
      <c r="G33" s="21">
        <f>SUM(G7:G32)</f>
        <v>8720.099999999999</v>
      </c>
      <c r="H33" s="21">
        <f>SUM(H7:H32)</f>
        <v>61</v>
      </c>
      <c r="I33" s="22">
        <f>SUM(I7:I32)</f>
        <v>263</v>
      </c>
      <c r="J33" s="23"/>
    </row>
    <row r="34" ht="16.5" customHeight="1" thickTop="1"/>
    <row r="35" ht="15.75" customHeight="1"/>
    <row r="37" ht="15.75" customHeight="1"/>
    <row r="45" ht="12.75" customHeight="1">
      <c r="B45" t="s">
        <v>73</v>
      </c>
    </row>
  </sheetData>
  <sheetProtection selectLockedCells="1" selectUnlockedCells="1"/>
  <mergeCells count="8">
    <mergeCell ref="A33:C33"/>
    <mergeCell ref="B1:K1"/>
    <mergeCell ref="B2:K2"/>
    <mergeCell ref="A3:K3"/>
    <mergeCell ref="A4:A5"/>
    <mergeCell ref="B4:B5"/>
    <mergeCell ref="C4:C5"/>
    <mergeCell ref="J4:J5"/>
  </mergeCells>
  <hyperlinks>
    <hyperlink ref="C7" r:id="rId1" display="1930/2"/>
    <hyperlink ref="C8" r:id="rId2" display="1932/2, 1933/2, 1934, 1935, 1936, 1937/2"/>
    <hyperlink ref="C11" r:id="rId3" display="2578/2"/>
    <hyperlink ref="C13" r:id="rId4" display="1524/5"/>
    <hyperlink ref="C14" r:id="rId5" display="910/1"/>
    <hyperlink ref="C15" r:id="rId6" display="1929/1, 1889"/>
    <hyperlink ref="C16" r:id="rId7" display="2095/3"/>
    <hyperlink ref="C17" r:id="rId8" display="część działki 2009"/>
    <hyperlink ref="C19" r:id="rId9" display="1654/62, 1654/63, 1655/8, 1655/4"/>
    <hyperlink ref="C23" r:id="rId10" display=" część 1953/4"/>
    <hyperlink ref="C24" r:id="rId11" display="24/1"/>
    <hyperlink ref="C27" r:id="rId12" display=" 836"/>
    <hyperlink ref="C29" r:id="rId13" display=" 768, 770"/>
    <hyperlink ref="C30" r:id="rId14" display=" 855 "/>
    <hyperlink ref="C20" r:id="rId15" display="714/1, 1011"/>
    <hyperlink ref="C25" r:id="rId16" display="2812/3"/>
    <hyperlink ref="C10" r:id="rId17" display="częęść działki 621/1"/>
    <hyperlink ref="C12" r:id="rId18" display="część działki 593 i 595/1"/>
    <hyperlink ref="C18" r:id="rId19" display="1769, 1770, 1771, 1772, 1777/1, 1779, 1778/1"/>
    <hyperlink ref="C28" r:id="rId20" display="530/6"/>
    <hyperlink ref="C32" r:id="rId21" display="853"/>
  </hyperlinks>
  <printOptions horizontalCentered="1" verticalCentered="1"/>
  <pageMargins left="0.3541666666666667" right="0.3541666666666667" top="0.2361111111111111" bottom="0.19652777777777777" header="0.5118055555555555" footer="0.5118055555555555"/>
  <pageSetup fitToHeight="1" fitToWidth="1" horizontalDpi="300" verticalDpi="300" orientation="landscape" paperSize="8" scale="6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H41" sqref="H41"/>
    </sheetView>
  </sheetViews>
  <sheetFormatPr defaultColWidth="9.00390625" defaultRowHeight="12.75" customHeight="1"/>
  <cols>
    <col min="1" max="1" width="4.125" style="0" customWidth="1"/>
    <col min="2" max="2" width="39.375" style="0" customWidth="1"/>
    <col min="3" max="3" width="11.625" style="0" customWidth="1"/>
    <col min="4" max="4" width="17.375" style="0" customWidth="1"/>
    <col min="5" max="5" width="28.375" style="0" customWidth="1"/>
    <col min="6" max="6" width="28.625" style="0" customWidth="1"/>
    <col min="7" max="8" width="27.625" style="0" customWidth="1"/>
  </cols>
  <sheetData>
    <row r="1" ht="14.25" customHeight="1"/>
    <row r="2" ht="80.25" customHeight="1"/>
    <row r="5" ht="32.25" customHeight="1"/>
    <row r="6" ht="21" customHeight="1"/>
    <row r="7" ht="18.75" customHeight="1"/>
    <row r="8" ht="33" customHeight="1"/>
    <row r="9" ht="18" customHeight="1"/>
    <row r="10" ht="29.25" customHeight="1"/>
    <row r="11" ht="31.5" customHeight="1"/>
    <row r="12" ht="17.25" customHeight="1"/>
    <row r="13" ht="33" customHeight="1"/>
    <row r="14" ht="33.75" customHeight="1"/>
    <row r="15" ht="17.25" customHeight="1"/>
    <row r="16" ht="20.25" customHeight="1"/>
    <row r="17" ht="18.75" customHeight="1"/>
    <row r="18" ht="15" customHeight="1"/>
    <row r="19" ht="30.75" customHeight="1"/>
    <row r="20" ht="18.75" customHeight="1"/>
    <row r="21" ht="18" customHeight="1"/>
    <row r="22" ht="33" customHeight="1"/>
    <row r="23" ht="21" customHeight="1"/>
    <row r="24" ht="16.5" customHeight="1"/>
    <row r="25" ht="34.5" customHeight="1"/>
    <row r="26" ht="30" customHeight="1"/>
    <row r="27" ht="16.5" customHeight="1"/>
    <row r="28" ht="19.5" customHeight="1"/>
    <row r="29" ht="32.25" customHeight="1"/>
    <row r="30" ht="18.75" customHeight="1"/>
    <row r="31" ht="21.75" customHeight="1"/>
    <row r="32" ht="30" customHeight="1"/>
    <row r="33" ht="15" customHeight="1"/>
    <row r="34" ht="20.25" customHeight="1"/>
    <row r="35" ht="36" customHeight="1"/>
    <row r="36" ht="18.75" customHeight="1"/>
    <row r="37" ht="16.5" customHeight="1"/>
    <row r="38" ht="30" customHeight="1"/>
    <row r="39" ht="17.25" customHeight="1"/>
    <row r="40" ht="18.75" customHeight="1"/>
    <row r="41" ht="20.25" customHeight="1"/>
    <row r="42" ht="17.25" customHeight="1"/>
    <row r="43" ht="21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 customHeight="1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Iwona Hendrys</cp:lastModifiedBy>
  <cp:lastPrinted>2023-02-07T10:02:51Z</cp:lastPrinted>
  <dcterms:created xsi:type="dcterms:W3CDTF">2019-01-24T09:10:07Z</dcterms:created>
  <dcterms:modified xsi:type="dcterms:W3CDTF">2024-01-04T13:09:01Z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