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'Sheet1'!$A$1:$H$158</definedName>
  </definedNames>
  <calcPr fullCalcOnLoad="1"/>
</workbook>
</file>

<file path=xl/sharedStrings.xml><?xml version="1.0" encoding="utf-8"?>
<sst xmlns="http://schemas.openxmlformats.org/spreadsheetml/2006/main" count="233" uniqueCount="106">
  <si>
    <t>* budowa zakładu zagospodarowania odpadów w Olszowej – wykonanie projektu technicznego wraz ze studium, badaniami i opiniami</t>
  </si>
  <si>
    <t>Oczyszczanie miast i wsi</t>
  </si>
  <si>
    <t>* adaptacja budynku byłego USC na biobliotekę</t>
  </si>
  <si>
    <t>* zwiększenie atrakcyjności turystycznej Gminy Kępno</t>
  </si>
  <si>
    <t xml:space="preserve">* dotacja dla Szpitala w Kępnie na zakup aparatury i sprzętu medycznego </t>
  </si>
  <si>
    <t>Wydatki na zakup i objęcie akcji oraz wniesienie wkładów do spółek prawa handlowego</t>
  </si>
  <si>
    <t>Tabela nr 3</t>
  </si>
  <si>
    <t>1. Wydatki inwestycyjne:</t>
  </si>
  <si>
    <t>Oświata i wychowanie</t>
  </si>
  <si>
    <t>Gospodarka gruntami i nieruchomościami</t>
  </si>
  <si>
    <t>Kultura fizyczna i sport</t>
  </si>
  <si>
    <t>Kultura i ochrona dziedzictwa narodowego</t>
  </si>
  <si>
    <t>Ochrona zdrowia</t>
  </si>
  <si>
    <t>Urzędy gmin (miast i miast na prawach powiatu)</t>
  </si>
  <si>
    <t>Transport i łączność</t>
  </si>
  <si>
    <t>Treść</t>
  </si>
  <si>
    <t>Dział</t>
  </si>
  <si>
    <t>Oświetlenie ulic, placów i dróg</t>
  </si>
  <si>
    <t>Drogi publiczne gminne</t>
  </si>
  <si>
    <t>Szkoły podstawowe</t>
  </si>
  <si>
    <t>Paragraf</t>
  </si>
  <si>
    <t>Gospodarka odpadami</t>
  </si>
  <si>
    <t>Gospodarka mieszkaniowa</t>
  </si>
  <si>
    <t>Pozostała działalność</t>
  </si>
  <si>
    <t>Gimnazja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</si>
  <si>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</si>
  <si>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</si>
  <si>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</si>
  <si>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</si>
  <si>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</si>
  <si>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</si>
  <si>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Rozdział</t>
  </si>
  <si>
    <t>Biblioteki</t>
  </si>
  <si>
    <t>Szpitale ogólne</t>
  </si>
  <si>
    <t>Przedszkola</t>
  </si>
  <si>
    <t>Strona:</t>
  </si>
  <si>
    <t xml:space="preserve"> </t>
  </si>
  <si>
    <t>Plan</t>
  </si>
  <si>
    <t>Wykonanie</t>
  </si>
  <si>
    <t>%</t>
  </si>
  <si>
    <t xml:space="preserve">* budowa mieszkań socjalnych we wsi Zosin                               </t>
  </si>
  <si>
    <t>* zakup kserokopiarki do Urzędu</t>
  </si>
  <si>
    <t>* budowa Przedszkola Samorządowego Nr 4 w Kępnie wraz z lokalami mieszkalnymi</t>
  </si>
  <si>
    <t>Dowożenie uczniów do szkół</t>
  </si>
  <si>
    <t>* termomodernizacja obiektów oświatowych</t>
  </si>
  <si>
    <t>Doatcje celowe z budżetu na finansowanie lub dofinansowanie kosztów realizacji inwestycji i zakupów inwestycyjnych innych jednostek sektora finan śów publicznych</t>
  </si>
  <si>
    <t xml:space="preserve">* wykup udziałów w spółce  "Wodociągi Kępińskie" sp. z o.o.                                                                               </t>
  </si>
  <si>
    <r>
      <t xml:space="preserve">Wydatki inwestycyjne jednostek budżetowych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</t>
    </r>
  </si>
  <si>
    <t>Sprawozdanie z wykonania budżetu Gminy Kępno za 2010 rok    -    WYDATKI MAJĄTKOWE</t>
  </si>
  <si>
    <t>* przebudowa i termomodernizacja domów ludowych i świetlic wiejskich</t>
  </si>
  <si>
    <t>* przebudowa Domu Ludowego w Świbie, w tym zakup i montaż niezbędnego wyposażenia</t>
  </si>
  <si>
    <t>* budowa zaplecza sanitarnego w Domu Ludowym w Klinach</t>
  </si>
  <si>
    <t>* budowa szamba przy Domu Ludowym w Ostrówcu</t>
  </si>
  <si>
    <t>* modernizacja Domu Ludowego w Ostrówcu-Myjomicach (wymiana okien)</t>
  </si>
  <si>
    <t>* adaptacja pomieszczenia na toalety w budynku świetlicy wiejskiej w Kierzenku</t>
  </si>
  <si>
    <t>* utwardzenie kostką brukową terenu wokół Domu Ludowego w Olszowie</t>
  </si>
  <si>
    <t>* przebudowa Domu Ludowego oraz rewitalizacja ośrodka rekreacyjno-wypoczynkowego w Mikorzynie - etap I</t>
  </si>
  <si>
    <t>* zakup materiałów do montażu klimatyzacji w Domu Ludowym w Mechnicach</t>
  </si>
  <si>
    <t>* zakup materiałów do rozbudowy Domu Ludowego w Kierznie</t>
  </si>
  <si>
    <t>* zakup kostki brukowej do wykonania wejścia do Domu Ludowego w Ostrówcu</t>
  </si>
  <si>
    <t>* realizacja trasy śródmiejskiej w Kępnie –  etap II przebudowa ulic: ks. P. Wawrzyniaka i Powstańców Wielkopolskich  oraz etap III przebudowa ulic: ks. P. Wawrzyniaka i Obr. Pokoju</t>
  </si>
  <si>
    <t>* modernizacja ul. 1000-lecia w Kępnie - dokumentacja techniczna</t>
  </si>
  <si>
    <t>* budowa ciągu pieszo-rowerowego Hanulin-Przybyszów - etap I do cmentarza w Hanulinie</t>
  </si>
  <si>
    <t>* budowa ulicy Walki Młodych w Kępnie - etap I utwardzenie tłuczniem</t>
  </si>
  <si>
    <t>* budowa ul. Lutosławskiego w Kępnie</t>
  </si>
  <si>
    <t>* budowa drogi w Olszowej</t>
  </si>
  <si>
    <t>* budowa drogi w Osinach</t>
  </si>
  <si>
    <t>* budowa drogi w Kierzenku - etap I utwardzenie tłuczniem</t>
  </si>
  <si>
    <t>* budowa drogi w Pustkowiu Kierzeńskim - etap I utwardzenie tłuczniem</t>
  </si>
  <si>
    <t>* przebudowa nawierzchni centrum Miasta Kępna – Rynek, ulica Ratuszowa, Rzeźnicka i Polna</t>
  </si>
  <si>
    <t>* przebudowa ulic przyległych do Rynku: ul. Kościuszki, Krótkiej i Mickiewicza</t>
  </si>
  <si>
    <t>* zakup materiałów do budowy drogi w Krążkowach</t>
  </si>
  <si>
    <t>Dotacje celowe przekazane gminie na inwestycje i zakupy inwestycyjne realizowane na podstawie porozumień (umów) między jednostkami samorządu terytorialnego</t>
  </si>
  <si>
    <t xml:space="preserve">* dotacja dla Gminy Baranów na wkład własny w realizacji projektu inwestycyjnego pt. „Budowa zachodniego obejścia gminy Baranów poprzez rozbudowę drogi nr 859894 w gminie Baranów i przebudowę drogi nr G9894 w gminie Kępno” </t>
  </si>
  <si>
    <t xml:space="preserve">* wykup gruntów i nieruchomości </t>
  </si>
  <si>
    <t>* budowa toalet w budynku socjalnym w Kierznie nr 21</t>
  </si>
  <si>
    <t>* przebudowa budynku centrum socjalnego w Mianowicach</t>
  </si>
  <si>
    <t>Informatyka</t>
  </si>
  <si>
    <t>* zakup sprzętu komputerowego  i oprogramowania  w ramach projektu informatycznego "Wdrożenie nowoczesnych usług i systemów elektronicznych E-Kępno, E-obywatel"</t>
  </si>
  <si>
    <t xml:space="preserve">* zakup sprzętu komputerowego i oprogramowania do Urzędu                                                                                </t>
  </si>
  <si>
    <t>Dotacje celowe przekazane do samorządu województwa na inwestycje i zakupy inwestycyjne realizowane na podstawie porozumień (umów) między jednostkami samorządu terytorialnego</t>
  </si>
  <si>
    <t>* wkład własny w realizacji projektu pt. "Internet zmieni Twój los. Przeciwdziałanie wykluczeniu cyfrowemu na terenie Województwa Wielkopolskiego."</t>
  </si>
  <si>
    <t>Promocja jednostek samorządu terytorialnego</t>
  </si>
  <si>
    <t xml:space="preserve">* wykonanie 2 szt. "witaczy" przy ulicach: Wrocławskiej i Poznańskiej, przy wjeździe do Kępna </t>
  </si>
  <si>
    <t>* budowa sali gimnastycznej przy Szkole Podstawowej w Krążkowach</t>
  </si>
  <si>
    <t>* zakup  pieca gazowego do Przedszkola Samorządowego nr 2  w Kępnie</t>
  </si>
  <si>
    <t>* modernizacje i doposażenie sal gimnastycznych szkół</t>
  </si>
  <si>
    <r>
      <t xml:space="preserve">* </t>
    </r>
    <r>
      <rPr>
        <i/>
        <sz val="10"/>
        <color indexed="8"/>
        <rFont val="Arial CE"/>
        <family val="0"/>
      </rPr>
      <t>zakup minibusu do dowozu osób niepełnosprawnych do szkół i przedszkoli</t>
    </r>
  </si>
  <si>
    <t>* wykonanie drogi dojazdowej do składowiska odpadów komunalnych w Mianowicach</t>
  </si>
  <si>
    <t>* przygotowanie punktu selektywnej zbiórki odpadów na składowisku odpadów komunalnych w Mianowicach</t>
  </si>
  <si>
    <t>* wykonanie robót związanych z przygotowaniem składowiska odpadów komunalnych w Mianowicach oraz terenu w sołectwie Olszowa ,przeznaczonego na budowę Zakładu Zagospodarowania Odpadów, do prowadzenia monitoringu wód podziemnych oraz rozpoznania warunków hydrologicznych i geologiczno-inżynierskich</t>
  </si>
  <si>
    <t xml:space="preserve">* budowa szaletów miejskich na placu przy ul. Rzeźnickiej w Kępnie                                                                                                                                                </t>
  </si>
  <si>
    <t>* budowa oświetlenia ulic: Powstańców Wielkopolskich i Ks. P. Wawrzyniaka</t>
  </si>
  <si>
    <t>* budowa oświetlenia dróg w Myjomicach</t>
  </si>
  <si>
    <t>* modernizacja oświetlenia dróg w Pustkowiu Kierzeńskim</t>
  </si>
  <si>
    <t>* budowa monitoringu miasta Kępna</t>
  </si>
  <si>
    <t>* wykonanie nawierzchni nieruchomości gminnej u zbiegu ulic Aleje Marcinkowskiego i Grobla</t>
  </si>
  <si>
    <t>* wykonanie placu zabaw w Myjomicach</t>
  </si>
  <si>
    <t>* budowa stadionu lekkoatletycznego w Kępnie</t>
  </si>
  <si>
    <t>* budowa kortu tenisowego w Rzetni</t>
  </si>
  <si>
    <t>* wykonanie piłkochwytów na placu do gier zespołowych w Hanulinie</t>
  </si>
  <si>
    <t>* modernizacja bazy sportowej na terenie sołectwa Krążkowy</t>
  </si>
  <si>
    <t>2. Udziały w spółkach:</t>
  </si>
  <si>
    <t>3. Dotacja celowa na dofinansowanie zakupu aparatury i sprzetu medycznego dla SP ZOZ w Kępnie:</t>
  </si>
  <si>
    <t>4 Dotacje celowe dla jednostek samorządu terytorialnego na zadania inwestycyjne:</t>
  </si>
  <si>
    <t>WYDATKI MAJĄTKOWE RAZEM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</si>
</sst>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 CE"/>
      <family val="0"/>
    </font>
    <font>
      <sz val="12"/>
      <name val="Arial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42" applyFont="1">
      <alignment/>
      <protection/>
    </xf>
    <xf numFmtId="0" fontId="0" fillId="0" borderId="10" xfId="42" applyFont="1" applyBorder="1">
      <alignment/>
      <protection/>
    </xf>
    <xf numFmtId="0" fontId="0" fillId="0" borderId="0" xfId="42" applyFont="1" applyBorder="1" applyAlignment="1">
      <alignment wrapText="1"/>
      <protection/>
    </xf>
    <xf numFmtId="0" fontId="0" fillId="0" borderId="0" xfId="42" applyFont="1">
      <alignment/>
      <protection/>
    </xf>
    <xf numFmtId="0" fontId="0" fillId="0" borderId="0" xfId="42" applyFont="1" applyBorder="1">
      <alignment/>
      <protection/>
    </xf>
    <xf numFmtId="0" fontId="0" fillId="0" borderId="0" xfId="42" applyFont="1" applyBorder="1" applyAlignment="1">
      <alignment wrapText="1"/>
      <protection/>
    </xf>
    <xf numFmtId="0" fontId="5" fillId="0" borderId="0" xfId="42" applyFont="1" applyBorder="1" applyAlignment="1">
      <alignment horizontal="center"/>
      <protection/>
    </xf>
    <xf numFmtId="4" fontId="0" fillId="0" borderId="0" xfId="42" applyNumberFormat="1" applyFont="1" applyBorder="1" applyAlignment="1">
      <alignment vertical="top"/>
      <protection/>
    </xf>
    <xf numFmtId="4" fontId="0" fillId="0" borderId="0" xfId="42" applyNumberFormat="1" applyFont="1" applyBorder="1" applyAlignment="1">
      <alignment horizontal="center" vertical="top"/>
      <protection/>
    </xf>
    <xf numFmtId="4" fontId="0" fillId="0" borderId="0" xfId="42" applyNumberFormat="1" applyFont="1" applyBorder="1" applyAlignment="1">
      <alignment vertical="top"/>
      <protection/>
    </xf>
    <xf numFmtId="4" fontId="0" fillId="0" borderId="0" xfId="42" applyNumberFormat="1" applyFont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5" fillId="0" borderId="10" xfId="42" applyFont="1" applyBorder="1" applyAlignment="1">
      <alignment horizontal="center"/>
      <protection/>
    </xf>
    <xf numFmtId="4" fontId="0" fillId="0" borderId="10" xfId="42" applyNumberFormat="1" applyFont="1" applyBorder="1" applyAlignment="1">
      <alignment vertical="top"/>
      <protection/>
    </xf>
    <xf numFmtId="4" fontId="0" fillId="0" borderId="10" xfId="42" applyNumberFormat="1" applyFont="1" applyBorder="1" applyAlignment="1">
      <alignment horizontal="center" vertical="top"/>
      <protection/>
    </xf>
    <xf numFmtId="0" fontId="7" fillId="0" borderId="11" xfId="42" applyFont="1" applyFill="1" applyBorder="1" applyAlignment="1">
      <alignment horizontal="center" vertical="center"/>
      <protection/>
    </xf>
    <xf numFmtId="0" fontId="7" fillId="0" borderId="12" xfId="42" applyFont="1" applyFill="1" applyBorder="1" applyAlignment="1">
      <alignment horizontal="center" vertical="center"/>
      <protection/>
    </xf>
    <xf numFmtId="0" fontId="7" fillId="0" borderId="12" xfId="42" applyFont="1" applyFill="1" applyBorder="1" applyAlignment="1">
      <alignment horizontal="center" vertical="center" wrapText="1"/>
      <protection/>
    </xf>
    <xf numFmtId="4" fontId="5" fillId="0" borderId="12" xfId="42" applyNumberFormat="1" applyFont="1" applyFill="1" applyBorder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72" fontId="4" fillId="33" borderId="13" xfId="42" applyNumberFormat="1" applyFont="1" applyFill="1" applyBorder="1" applyAlignment="1">
      <alignment horizontal="left" vertical="top"/>
      <protection/>
    </xf>
    <xf numFmtId="0" fontId="5" fillId="33" borderId="14" xfId="42" applyFont="1" applyFill="1" applyBorder="1">
      <alignment/>
      <protection/>
    </xf>
    <xf numFmtId="0" fontId="5" fillId="33" borderId="15" xfId="42" applyFont="1" applyFill="1" applyBorder="1">
      <alignment/>
      <protection/>
    </xf>
    <xf numFmtId="0" fontId="4" fillId="33" borderId="16" xfId="42" applyFont="1" applyFill="1" applyBorder="1" applyAlignment="1">
      <alignment horizontal="left" vertical="top" wrapText="1"/>
      <protection/>
    </xf>
    <xf numFmtId="173" fontId="4" fillId="33" borderId="14" xfId="42" applyNumberFormat="1" applyFont="1" applyFill="1" applyBorder="1" applyAlignment="1">
      <alignment horizontal="right" vertical="top"/>
      <protection/>
    </xf>
    <xf numFmtId="4" fontId="5" fillId="33" borderId="17" xfId="42" applyNumberFormat="1" applyFont="1" applyFill="1" applyBorder="1" applyAlignment="1">
      <alignment horizontal="center" vertical="top"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0" fontId="6" fillId="0" borderId="18" xfId="42" applyFont="1" applyFill="1" applyBorder="1">
      <alignment/>
      <protection/>
    </xf>
    <xf numFmtId="0" fontId="6" fillId="0" borderId="19" xfId="42" applyFont="1" applyFill="1" applyBorder="1">
      <alignment/>
      <protection/>
    </xf>
    <xf numFmtId="0" fontId="6" fillId="0" borderId="20" xfId="42" applyFont="1" applyFill="1" applyBorder="1">
      <alignment/>
      <protection/>
    </xf>
    <xf numFmtId="0" fontId="8" fillId="0" borderId="16" xfId="42" applyFont="1" applyFill="1" applyBorder="1" applyAlignment="1">
      <alignment horizontal="left" vertical="top" wrapText="1"/>
      <protection/>
    </xf>
    <xf numFmtId="0" fontId="6" fillId="0" borderId="0" xfId="42" applyFont="1" applyFill="1" applyBorder="1">
      <alignment/>
      <protection/>
    </xf>
    <xf numFmtId="0" fontId="6" fillId="0" borderId="0" xfId="42" applyFont="1" applyFill="1">
      <alignment/>
      <protection/>
    </xf>
    <xf numFmtId="175" fontId="9" fillId="0" borderId="15" xfId="42" applyNumberFormat="1" applyFont="1" applyFill="1" applyBorder="1" applyAlignment="1">
      <alignment horizontal="left" vertical="top"/>
      <protection/>
    </xf>
    <xf numFmtId="175" fontId="9" fillId="0" borderId="0" xfId="42" applyNumberFormat="1" applyFont="1" applyFill="1" applyBorder="1" applyAlignment="1">
      <alignment horizontal="left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11" fillId="0" borderId="0" xfId="42" applyNumberFormat="1" applyFont="1" applyFill="1" applyBorder="1" applyAlignment="1">
      <alignment vertical="top"/>
      <protection/>
    </xf>
    <xf numFmtId="0" fontId="11" fillId="0" borderId="21" xfId="42" applyFont="1" applyFill="1" applyBorder="1">
      <alignment/>
      <protection/>
    </xf>
    <xf numFmtId="0" fontId="11" fillId="0" borderId="18" xfId="42" applyFont="1" applyFill="1" applyBorder="1">
      <alignment/>
      <protection/>
    </xf>
    <xf numFmtId="0" fontId="11" fillId="0" borderId="22" xfId="42" applyFont="1" applyFill="1" applyBorder="1">
      <alignment/>
      <protection/>
    </xf>
    <xf numFmtId="0" fontId="11" fillId="0" borderId="23" xfId="42" applyFont="1" applyFill="1" applyBorder="1">
      <alignment/>
      <protection/>
    </xf>
    <xf numFmtId="0" fontId="11" fillId="0" borderId="0" xfId="42" applyFont="1" applyFill="1" applyBorder="1">
      <alignment/>
      <protection/>
    </xf>
    <xf numFmtId="0" fontId="11" fillId="0" borderId="0" xfId="42" applyFont="1" applyFill="1">
      <alignment/>
      <protection/>
    </xf>
    <xf numFmtId="175" fontId="9" fillId="0" borderId="10" xfId="42" applyNumberFormat="1" applyFont="1" applyFill="1" applyBorder="1" applyAlignment="1">
      <alignment horizontal="left" vertical="top"/>
      <protection/>
    </xf>
    <xf numFmtId="0" fontId="10" fillId="0" borderId="24" xfId="42" applyFont="1" applyFill="1" applyBorder="1" applyAlignment="1">
      <alignment horizontal="left" vertical="top" wrapText="1"/>
      <protection/>
    </xf>
    <xf numFmtId="0" fontId="5" fillId="33" borderId="25" xfId="42" applyFont="1" applyFill="1" applyBorder="1">
      <alignment/>
      <protection/>
    </xf>
    <xf numFmtId="0" fontId="5" fillId="33" borderId="0" xfId="42" applyFont="1" applyFill="1" applyBorder="1">
      <alignment/>
      <protection/>
    </xf>
    <xf numFmtId="0" fontId="4" fillId="33" borderId="26" xfId="42" applyFont="1" applyFill="1" applyBorder="1" applyAlignment="1">
      <alignment horizontal="left" vertical="top" wrapText="1"/>
      <protection/>
    </xf>
    <xf numFmtId="176" fontId="4" fillId="33" borderId="25" xfId="42" applyNumberFormat="1" applyFont="1" applyFill="1" applyBorder="1" applyAlignment="1">
      <alignment horizontal="right" vertical="top"/>
      <protection/>
    </xf>
    <xf numFmtId="4" fontId="5" fillId="33" borderId="27" xfId="42" applyNumberFormat="1" applyFont="1" applyFill="1" applyBorder="1" applyAlignment="1">
      <alignment horizontal="center" vertical="top"/>
      <protection/>
    </xf>
    <xf numFmtId="0" fontId="6" fillId="0" borderId="28" xfId="42" applyFont="1" applyFill="1" applyBorder="1">
      <alignment/>
      <protection/>
    </xf>
    <xf numFmtId="0" fontId="6" fillId="0" borderId="15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11" fillId="0" borderId="29" xfId="42" applyFont="1" applyFill="1" applyBorder="1">
      <alignment/>
      <protection/>
    </xf>
    <xf numFmtId="4" fontId="11" fillId="0" borderId="27" xfId="42" applyNumberFormat="1" applyFont="1" applyFill="1" applyBorder="1" applyAlignment="1">
      <alignment vertical="top"/>
      <protection/>
    </xf>
    <xf numFmtId="0" fontId="6" fillId="0" borderId="30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175" fontId="10" fillId="0" borderId="0" xfId="42" applyNumberFormat="1" applyFont="1" applyFill="1" applyBorder="1" applyAlignment="1">
      <alignment horizontal="left" vertical="top"/>
      <protection/>
    </xf>
    <xf numFmtId="0" fontId="11" fillId="0" borderId="24" xfId="42" applyFont="1" applyFill="1" applyBorder="1">
      <alignment/>
      <protection/>
    </xf>
    <xf numFmtId="0" fontId="11" fillId="0" borderId="31" xfId="42" applyFont="1" applyFill="1" applyBorder="1">
      <alignment/>
      <protection/>
    </xf>
    <xf numFmtId="0" fontId="11" fillId="0" borderId="10" xfId="42" applyFont="1" applyFill="1" applyBorder="1">
      <alignment/>
      <protection/>
    </xf>
    <xf numFmtId="4" fontId="11" fillId="0" borderId="10" xfId="42" applyNumberFormat="1" applyFont="1" applyFill="1" applyBorder="1" applyAlignment="1">
      <alignment vertical="top"/>
      <protection/>
    </xf>
    <xf numFmtId="180" fontId="4" fillId="33" borderId="22" xfId="42" applyNumberFormat="1" applyFont="1" applyFill="1" applyBorder="1" applyAlignment="1">
      <alignment horizontal="left" vertical="top"/>
      <protection/>
    </xf>
    <xf numFmtId="0" fontId="5" fillId="33" borderId="32" xfId="42" applyFont="1" applyFill="1" applyBorder="1">
      <alignment/>
      <protection/>
    </xf>
    <xf numFmtId="182" fontId="4" fillId="33" borderId="25" xfId="42" applyNumberFormat="1" applyFont="1" applyFill="1" applyBorder="1" applyAlignment="1">
      <alignment horizontal="right" vertical="top"/>
      <protection/>
    </xf>
    <xf numFmtId="0" fontId="6" fillId="0" borderId="33" xfId="42" applyFont="1" applyFill="1" applyBorder="1">
      <alignment/>
      <protection/>
    </xf>
    <xf numFmtId="181" fontId="8" fillId="0" borderId="34" xfId="42" applyNumberFormat="1" applyFont="1" applyFill="1" applyBorder="1" applyAlignment="1">
      <alignment horizontal="left" vertical="top"/>
      <protection/>
    </xf>
    <xf numFmtId="0" fontId="11" fillId="0" borderId="35" xfId="42" applyFont="1" applyFill="1" applyBorder="1">
      <alignment/>
      <protection/>
    </xf>
    <xf numFmtId="0" fontId="11" fillId="0" borderId="30" xfId="42" applyFont="1" applyFill="1" applyBorder="1">
      <alignment/>
      <protection/>
    </xf>
    <xf numFmtId="0" fontId="10" fillId="0" borderId="22" xfId="42" applyFont="1" applyFill="1" applyBorder="1" applyAlignment="1">
      <alignment horizontal="left" vertical="top" wrapText="1"/>
      <protection/>
    </xf>
    <xf numFmtId="0" fontId="11" fillId="0" borderId="27" xfId="42" applyFont="1" applyFill="1" applyBorder="1">
      <alignment/>
      <protection/>
    </xf>
    <xf numFmtId="0" fontId="6" fillId="0" borderId="36" xfId="42" applyFont="1" applyFill="1" applyBorder="1">
      <alignment/>
      <protection/>
    </xf>
    <xf numFmtId="0" fontId="8" fillId="0" borderId="28" xfId="42" applyFont="1" applyFill="1" applyBorder="1" applyAlignment="1">
      <alignment horizontal="left" vertical="top" wrapText="1"/>
      <protection/>
    </xf>
    <xf numFmtId="176" fontId="8" fillId="0" borderId="36" xfId="42" applyNumberFormat="1" applyFont="1" applyFill="1" applyBorder="1" applyAlignment="1">
      <alignment horizontal="right" vertical="top"/>
      <protection/>
    </xf>
    <xf numFmtId="4" fontId="11" fillId="0" borderId="23" xfId="42" applyNumberFormat="1" applyFont="1" applyFill="1" applyBorder="1" applyAlignment="1">
      <alignment vertical="top"/>
      <protection/>
    </xf>
    <xf numFmtId="4" fontId="11" fillId="0" borderId="10" xfId="42" applyNumberFormat="1" applyFont="1" applyFill="1" applyBorder="1" applyAlignment="1">
      <alignment vertical="top"/>
      <protection/>
    </xf>
    <xf numFmtId="0" fontId="5" fillId="33" borderId="37" xfId="42" applyFont="1" applyFill="1" applyBorder="1">
      <alignment/>
      <protection/>
    </xf>
    <xf numFmtId="0" fontId="5" fillId="33" borderId="23" xfId="42" applyFont="1" applyFill="1" applyBorder="1">
      <alignment/>
      <protection/>
    </xf>
    <xf numFmtId="0" fontId="4" fillId="33" borderId="38" xfId="42" applyFont="1" applyFill="1" applyBorder="1" applyAlignment="1">
      <alignment horizontal="left" vertical="top" wrapText="1"/>
      <protection/>
    </xf>
    <xf numFmtId="0" fontId="6" fillId="0" borderId="39" xfId="42" applyFont="1" applyFill="1" applyBorder="1">
      <alignment/>
      <protection/>
    </xf>
    <xf numFmtId="0" fontId="8" fillId="0" borderId="40" xfId="42" applyFont="1" applyFill="1" applyBorder="1" applyAlignment="1">
      <alignment horizontal="left" vertical="top" wrapText="1"/>
      <protection/>
    </xf>
    <xf numFmtId="4" fontId="6" fillId="0" borderId="27" xfId="42" applyNumberFormat="1" applyFont="1" applyFill="1" applyBorder="1" applyAlignment="1">
      <alignment horizontal="center" vertical="top"/>
      <protection/>
    </xf>
    <xf numFmtId="173" fontId="4" fillId="33" borderId="25" xfId="42" applyNumberFormat="1" applyFont="1" applyFill="1" applyBorder="1" applyAlignment="1">
      <alignment horizontal="right" vertical="top"/>
      <protection/>
    </xf>
    <xf numFmtId="4" fontId="11" fillId="0" borderId="23" xfId="42" applyNumberFormat="1" applyFont="1" applyFill="1" applyBorder="1" applyAlignment="1">
      <alignment vertical="top"/>
      <protection/>
    </xf>
    <xf numFmtId="181" fontId="8" fillId="0" borderId="20" xfId="42" applyNumberFormat="1" applyFont="1" applyFill="1" applyBorder="1" applyAlignment="1">
      <alignment horizontal="left" vertical="top"/>
      <protection/>
    </xf>
    <xf numFmtId="176" fontId="8" fillId="0" borderId="39" xfId="42" applyNumberFormat="1" applyFont="1" applyFill="1" applyBorder="1" applyAlignment="1">
      <alignment horizontal="right" vertical="top"/>
      <protection/>
    </xf>
    <xf numFmtId="0" fontId="10" fillId="0" borderId="0" xfId="42" applyFont="1" applyFill="1" applyBorder="1" applyAlignment="1">
      <alignment horizontal="left" vertical="top" wrapText="1"/>
      <protection/>
    </xf>
    <xf numFmtId="181" fontId="8" fillId="0" borderId="30" xfId="42" applyNumberFormat="1" applyFont="1" applyFill="1" applyBorder="1" applyAlignment="1">
      <alignment horizontal="left" vertical="top"/>
      <protection/>
    </xf>
    <xf numFmtId="0" fontId="8" fillId="0" borderId="41" xfId="42" applyFont="1" applyFill="1" applyBorder="1" applyAlignment="1">
      <alignment horizontal="left" vertical="top" wrapText="1"/>
      <protection/>
    </xf>
    <xf numFmtId="182" fontId="8" fillId="0" borderId="39" xfId="42" applyNumberFormat="1" applyFont="1" applyFill="1" applyBorder="1" applyAlignment="1">
      <alignment horizontal="right" vertical="top"/>
      <protection/>
    </xf>
    <xf numFmtId="175" fontId="9" fillId="0" borderId="42" xfId="42" applyNumberFormat="1" applyFont="1" applyFill="1" applyBorder="1" applyAlignment="1">
      <alignment horizontal="left" vertical="top"/>
      <protection/>
    </xf>
    <xf numFmtId="0" fontId="9" fillId="0" borderId="43" xfId="42" applyFont="1" applyFill="1" applyBorder="1" applyAlignment="1">
      <alignment horizontal="left" vertical="top" wrapText="1"/>
      <protection/>
    </xf>
    <xf numFmtId="177" fontId="9" fillId="0" borderId="25" xfId="42" applyNumberFormat="1" applyFont="1" applyFill="1" applyBorder="1" applyAlignment="1">
      <alignment horizontal="right" vertical="top"/>
      <protection/>
    </xf>
    <xf numFmtId="175" fontId="9" fillId="0" borderId="29" xfId="42" applyNumberFormat="1" applyFont="1" applyFill="1" applyBorder="1" applyAlignment="1">
      <alignment horizontal="left" vertical="top"/>
      <protection/>
    </xf>
    <xf numFmtId="175" fontId="10" fillId="0" borderId="35" xfId="42" applyNumberFormat="1" applyFont="1" applyFill="1" applyBorder="1" applyAlignment="1">
      <alignment horizontal="left" vertical="top"/>
      <protection/>
    </xf>
    <xf numFmtId="0" fontId="6" fillId="0" borderId="25" xfId="42" applyFont="1" applyFill="1" applyBorder="1">
      <alignment/>
      <protection/>
    </xf>
    <xf numFmtId="0" fontId="6" fillId="0" borderId="21" xfId="42" applyFont="1" applyFill="1" applyBorder="1">
      <alignment/>
      <protection/>
    </xf>
    <xf numFmtId="181" fontId="8" fillId="0" borderId="39" xfId="42" applyNumberFormat="1" applyFont="1" applyFill="1" applyBorder="1" applyAlignment="1">
      <alignment horizontal="left" vertical="top"/>
      <protection/>
    </xf>
    <xf numFmtId="0" fontId="9" fillId="0" borderId="26" xfId="42" applyFont="1" applyFill="1" applyBorder="1" applyAlignment="1">
      <alignment horizontal="left" vertical="top" wrapText="1"/>
      <protection/>
    </xf>
    <xf numFmtId="4" fontId="11" fillId="0" borderId="31" xfId="42" applyNumberFormat="1" applyFont="1" applyFill="1" applyBorder="1" applyAlignment="1">
      <alignment vertical="top"/>
      <protection/>
    </xf>
    <xf numFmtId="180" fontId="4" fillId="33" borderId="13" xfId="42" applyNumberFormat="1" applyFont="1" applyFill="1" applyBorder="1" applyAlignment="1">
      <alignment horizontal="left" vertical="top"/>
      <protection/>
    </xf>
    <xf numFmtId="0" fontId="5" fillId="33" borderId="44" xfId="42" applyFont="1" applyFill="1" applyBorder="1">
      <alignment/>
      <protection/>
    </xf>
    <xf numFmtId="0" fontId="5" fillId="33" borderId="45" xfId="42" applyFont="1" applyFill="1" applyBorder="1">
      <alignment/>
      <protection/>
    </xf>
    <xf numFmtId="0" fontId="4" fillId="33" borderId="46" xfId="42" applyFont="1" applyFill="1" applyBorder="1" applyAlignment="1">
      <alignment horizontal="left" vertical="top" wrapText="1"/>
      <protection/>
    </xf>
    <xf numFmtId="176" fontId="4" fillId="33" borderId="44" xfId="42" applyNumberFormat="1" applyFont="1" applyFill="1" applyBorder="1" applyAlignment="1">
      <alignment horizontal="right" vertical="top"/>
      <protection/>
    </xf>
    <xf numFmtId="0" fontId="9" fillId="0" borderId="25" xfId="42" applyFont="1" applyFill="1" applyBorder="1" applyAlignment="1">
      <alignment horizontal="left" vertical="top" wrapText="1"/>
      <protection/>
    </xf>
    <xf numFmtId="0" fontId="11" fillId="0" borderId="47" xfId="42" applyFont="1" applyFill="1" applyBorder="1">
      <alignment/>
      <protection/>
    </xf>
    <xf numFmtId="4" fontId="0" fillId="0" borderId="27" xfId="42" applyNumberFormat="1" applyFont="1" applyFill="1" applyBorder="1" applyAlignment="1">
      <alignment horizontal="center" vertical="top"/>
      <protection/>
    </xf>
    <xf numFmtId="182" fontId="4" fillId="33" borderId="44" xfId="42" applyNumberFormat="1" applyFont="1" applyFill="1" applyBorder="1" applyAlignment="1">
      <alignment horizontal="right" vertical="top"/>
      <protection/>
    </xf>
    <xf numFmtId="0" fontId="11" fillId="0" borderId="25" xfId="42" applyFont="1" applyFill="1" applyBorder="1">
      <alignment/>
      <protection/>
    </xf>
    <xf numFmtId="0" fontId="4" fillId="0" borderId="0" xfId="42" applyFont="1" applyFill="1" applyBorder="1" applyAlignment="1">
      <alignment horizontal="right" vertical="top" wrapText="1"/>
      <protection/>
    </xf>
    <xf numFmtId="173" fontId="4" fillId="0" borderId="11" xfId="42" applyNumberFormat="1" applyFont="1" applyFill="1" applyBorder="1" applyAlignment="1">
      <alignment horizontal="right" vertical="top"/>
      <protection/>
    </xf>
    <xf numFmtId="2" fontId="4" fillId="0" borderId="48" xfId="42" applyNumberFormat="1" applyFont="1" applyFill="1" applyBorder="1" applyAlignment="1">
      <alignment horizontal="center" vertical="top"/>
      <protection/>
    </xf>
    <xf numFmtId="2" fontId="4" fillId="0" borderId="0" xfId="42" applyNumberFormat="1" applyFont="1" applyFill="1" applyBorder="1" applyAlignment="1">
      <alignment horizontal="center" vertical="top"/>
      <protection/>
    </xf>
    <xf numFmtId="0" fontId="6" fillId="0" borderId="10" xfId="42" applyFont="1" applyBorder="1" applyAlignment="1">
      <alignment wrapText="1"/>
      <protection/>
    </xf>
    <xf numFmtId="180" fontId="4" fillId="33" borderId="26" xfId="42" applyNumberFormat="1" applyFont="1" applyFill="1" applyBorder="1" applyAlignment="1">
      <alignment horizontal="left" vertical="top"/>
      <protection/>
    </xf>
    <xf numFmtId="181" fontId="8" fillId="0" borderId="49" xfId="42" applyNumberFormat="1" applyFont="1" applyFill="1" applyBorder="1" applyAlignment="1">
      <alignment horizontal="left" vertical="top"/>
      <protection/>
    </xf>
    <xf numFmtId="176" fontId="8" fillId="0" borderId="19" xfId="42" applyNumberFormat="1" applyFont="1" applyFill="1" applyBorder="1" applyAlignment="1">
      <alignment horizontal="right" vertical="top"/>
      <protection/>
    </xf>
    <xf numFmtId="0" fontId="10" fillId="0" borderId="27" xfId="42" applyFont="1" applyFill="1" applyBorder="1" applyAlignment="1">
      <alignment horizontal="left" vertical="top" wrapText="1"/>
      <protection/>
    </xf>
    <xf numFmtId="182" fontId="8" fillId="0" borderId="19" xfId="42" applyNumberFormat="1" applyFont="1" applyFill="1" applyBorder="1" applyAlignment="1">
      <alignment horizontal="right" vertical="top"/>
      <protection/>
    </xf>
    <xf numFmtId="175" fontId="9" fillId="0" borderId="50" xfId="42" applyNumberFormat="1" applyFont="1" applyFill="1" applyBorder="1" applyAlignment="1">
      <alignment horizontal="left" vertical="top"/>
      <protection/>
    </xf>
    <xf numFmtId="175" fontId="9" fillId="0" borderId="51" xfId="42" applyNumberFormat="1" applyFont="1" applyFill="1" applyBorder="1" applyAlignment="1">
      <alignment horizontal="left" vertical="top"/>
      <protection/>
    </xf>
    <xf numFmtId="4" fontId="0" fillId="0" borderId="52" xfId="42" applyNumberFormat="1" applyFont="1" applyFill="1" applyBorder="1" applyAlignment="1">
      <alignment horizontal="center" vertical="top"/>
      <protection/>
    </xf>
    <xf numFmtId="181" fontId="8" fillId="0" borderId="53" xfId="42" applyNumberFormat="1" applyFont="1" applyFill="1" applyBorder="1" applyAlignment="1">
      <alignment horizontal="left" vertical="top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5" fontId="9" fillId="0" borderId="23" xfId="42" applyNumberFormat="1" applyFont="1" applyFill="1" applyBorder="1" applyAlignment="1">
      <alignment horizontal="left" vertical="top"/>
      <protection/>
    </xf>
    <xf numFmtId="0" fontId="13" fillId="33" borderId="46" xfId="42" applyFont="1" applyFill="1" applyBorder="1" applyAlignment="1">
      <alignment horizontal="left" vertical="top" wrapText="1"/>
      <protection/>
    </xf>
    <xf numFmtId="176" fontId="13" fillId="33" borderId="44" xfId="42" applyNumberFormat="1" applyFont="1" applyFill="1" applyBorder="1" applyAlignment="1">
      <alignment horizontal="right" vertical="top"/>
      <protection/>
    </xf>
    <xf numFmtId="0" fontId="11" fillId="0" borderId="54" xfId="42" applyFont="1" applyFill="1" applyBorder="1">
      <alignment/>
      <protection/>
    </xf>
    <xf numFmtId="0" fontId="10" fillId="0" borderId="31" xfId="42" applyFont="1" applyFill="1" applyBorder="1" applyAlignment="1">
      <alignment horizontal="left" vertical="top" wrapText="1"/>
      <protection/>
    </xf>
    <xf numFmtId="181" fontId="8" fillId="0" borderId="55" xfId="42" applyNumberFormat="1" applyFont="1" applyFill="1" applyBorder="1" applyAlignment="1">
      <alignment horizontal="left" vertical="top"/>
      <protection/>
    </xf>
    <xf numFmtId="0" fontId="5" fillId="0" borderId="0" xfId="42" applyFont="1">
      <alignment/>
      <protection/>
    </xf>
    <xf numFmtId="4" fontId="5" fillId="0" borderId="48" xfId="42" applyNumberFormat="1" applyFont="1" applyFill="1" applyBorder="1" applyAlignment="1">
      <alignment horizontal="center" vertical="top"/>
      <protection/>
    </xf>
    <xf numFmtId="4" fontId="5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176" fontId="9" fillId="0" borderId="14" xfId="42" applyNumberFormat="1" applyFont="1" applyFill="1" applyBorder="1" applyAlignment="1">
      <alignment horizontal="right" vertical="top"/>
      <protection/>
    </xf>
    <xf numFmtId="4" fontId="0" fillId="0" borderId="52" xfId="42" applyNumberFormat="1" applyFont="1" applyFill="1" applyBorder="1" applyAlignment="1">
      <alignment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11" fillId="0" borderId="27" xfId="42" applyNumberFormat="1" applyFont="1" applyFill="1" applyBorder="1" applyAlignment="1">
      <alignment vertical="top"/>
      <protection/>
    </xf>
    <xf numFmtId="0" fontId="0" fillId="0" borderId="21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0" fontId="9" fillId="0" borderId="56" xfId="42" applyFont="1" applyFill="1" applyBorder="1" applyAlignment="1">
      <alignment horizontal="left" vertical="top" wrapText="1"/>
      <protection/>
    </xf>
    <xf numFmtId="0" fontId="0" fillId="0" borderId="0" xfId="42" applyFont="1" applyFill="1">
      <alignment/>
      <protection/>
    </xf>
    <xf numFmtId="0" fontId="10" fillId="0" borderId="15" xfId="42" applyFont="1" applyFill="1" applyBorder="1" applyAlignment="1">
      <alignment horizontal="left" vertical="top" wrapText="1"/>
      <protection/>
    </xf>
    <xf numFmtId="176" fontId="9" fillId="34" borderId="52" xfId="42" applyNumberFormat="1" applyFont="1" applyFill="1" applyBorder="1" applyAlignment="1">
      <alignment horizontal="right" vertical="top"/>
      <protection/>
    </xf>
    <xf numFmtId="4" fontId="11" fillId="0" borderId="52" xfId="42" applyNumberFormat="1" applyFont="1" applyFill="1" applyBorder="1" applyAlignment="1">
      <alignment vertical="top"/>
      <protection/>
    </xf>
    <xf numFmtId="4" fontId="0" fillId="34" borderId="52" xfId="42" applyNumberFormat="1" applyFont="1" applyFill="1" applyBorder="1" applyAlignment="1">
      <alignment horizontal="center" vertical="top"/>
      <protection/>
    </xf>
    <xf numFmtId="0" fontId="10" fillId="0" borderId="51" xfId="42" applyFont="1" applyFill="1" applyBorder="1" applyAlignment="1">
      <alignment horizontal="left" vertical="top" wrapText="1"/>
      <protection/>
    </xf>
    <xf numFmtId="176" fontId="10" fillId="34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center" vertical="top"/>
      <protection/>
    </xf>
    <xf numFmtId="0" fontId="10" fillId="0" borderId="50" xfId="42" applyFont="1" applyFill="1" applyBorder="1" applyAlignment="1">
      <alignment horizontal="left" vertical="top" wrapText="1"/>
      <protection/>
    </xf>
    <xf numFmtId="176" fontId="10" fillId="34" borderId="52" xfId="42" applyNumberFormat="1" applyFont="1" applyFill="1" applyBorder="1" applyAlignment="1">
      <alignment horizontal="right" vertical="top"/>
      <protection/>
    </xf>
    <xf numFmtId="191" fontId="11" fillId="0" borderId="50" xfId="42" applyNumberFormat="1" applyFont="1" applyBorder="1" applyAlignment="1">
      <alignment vertical="top" wrapText="1"/>
      <protection/>
    </xf>
    <xf numFmtId="191" fontId="11" fillId="0" borderId="50" xfId="42" applyNumberFormat="1" applyFont="1" applyBorder="1" applyAlignment="1">
      <alignment horizontal="left" vertical="top" wrapText="1"/>
      <protection/>
    </xf>
    <xf numFmtId="176" fontId="9" fillId="0" borderId="25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4" fontId="11" fillId="34" borderId="52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175" fontId="9" fillId="0" borderId="54" xfId="42" applyNumberFormat="1" applyFont="1" applyFill="1" applyBorder="1" applyAlignment="1">
      <alignment horizontal="left" vertical="top"/>
      <protection/>
    </xf>
    <xf numFmtId="191" fontId="11" fillId="0" borderId="57" xfId="42" applyNumberFormat="1" applyFont="1" applyBorder="1" applyAlignment="1">
      <alignment horizontal="left" vertical="top" wrapText="1"/>
      <protection/>
    </xf>
    <xf numFmtId="176" fontId="9" fillId="34" borderId="58" xfId="42" applyNumberFormat="1" applyFont="1" applyFill="1" applyBorder="1" applyAlignment="1">
      <alignment horizontal="right" vertical="top"/>
      <protection/>
    </xf>
    <xf numFmtId="4" fontId="11" fillId="0" borderId="58" xfId="42" applyNumberFormat="1" applyFont="1" applyFill="1" applyBorder="1" applyAlignment="1">
      <alignment vertical="top"/>
      <protection/>
    </xf>
    <xf numFmtId="4" fontId="11" fillId="34" borderId="58" xfId="42" applyNumberFormat="1" applyFont="1" applyFill="1" applyBorder="1" applyAlignment="1">
      <alignment horizontal="center" vertical="top"/>
      <protection/>
    </xf>
    <xf numFmtId="0" fontId="0" fillId="0" borderId="27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0" fillId="0" borderId="15" xfId="42" applyFont="1" applyFill="1" applyBorder="1">
      <alignment/>
      <protection/>
    </xf>
    <xf numFmtId="0" fontId="9" fillId="0" borderId="16" xfId="42" applyFont="1" applyFill="1" applyBorder="1" applyAlignment="1">
      <alignment horizontal="left" vertical="top" wrapText="1"/>
      <protection/>
    </xf>
    <xf numFmtId="0" fontId="12" fillId="0" borderId="56" xfId="42" applyFont="1" applyFill="1" applyBorder="1" applyAlignment="1">
      <alignment horizontal="left" vertical="top" wrapText="1"/>
      <protection/>
    </xf>
    <xf numFmtId="182" fontId="9" fillId="0" borderId="14" xfId="42" applyNumberFormat="1" applyFont="1" applyFill="1" applyBorder="1" applyAlignment="1">
      <alignment horizontal="right" vertical="top"/>
      <protection/>
    </xf>
    <xf numFmtId="0" fontId="11" fillId="0" borderId="50" xfId="42" applyFont="1" applyBorder="1" applyAlignment="1">
      <alignment vertical="top" wrapText="1"/>
      <protection/>
    </xf>
    <xf numFmtId="182" fontId="10" fillId="34" borderId="52" xfId="42" applyNumberFormat="1" applyFont="1" applyFill="1" applyBorder="1" applyAlignment="1">
      <alignment horizontal="right" vertical="top"/>
      <protection/>
    </xf>
    <xf numFmtId="4" fontId="11" fillId="0" borderId="52" xfId="42" applyNumberFormat="1" applyFont="1" applyFill="1" applyBorder="1" applyAlignment="1">
      <alignment vertical="top"/>
      <protection/>
    </xf>
    <xf numFmtId="4" fontId="5" fillId="34" borderId="52" xfId="42" applyNumberFormat="1" applyFont="1" applyFill="1" applyBorder="1" applyAlignment="1">
      <alignment horizontal="center" vertical="top"/>
      <protection/>
    </xf>
    <xf numFmtId="0" fontId="11" fillId="34" borderId="52" xfId="42" applyFont="1" applyFill="1" applyBorder="1">
      <alignment/>
      <protection/>
    </xf>
    <xf numFmtId="191" fontId="11" fillId="0" borderId="52" xfId="42" applyNumberFormat="1" applyFont="1" applyBorder="1" applyAlignment="1">
      <alignment horizontal="left" vertical="top" wrapText="1"/>
      <protection/>
    </xf>
    <xf numFmtId="0" fontId="9" fillId="0" borderId="52" xfId="42" applyFont="1" applyFill="1" applyBorder="1" applyAlignment="1">
      <alignment horizontal="left" vertical="top" wrapText="1"/>
      <protection/>
    </xf>
    <xf numFmtId="178" fontId="9" fillId="0" borderId="59" xfId="42" applyNumberFormat="1" applyFont="1" applyFill="1" applyBorder="1" applyAlignment="1">
      <alignment horizontal="right" vertical="top"/>
      <protection/>
    </xf>
    <xf numFmtId="178" fontId="8" fillId="0" borderId="39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9" fillId="0" borderId="60" xfId="42" applyFont="1" applyFill="1" applyBorder="1" applyAlignment="1">
      <alignment horizontal="left" vertical="top" wrapText="1"/>
      <protection/>
    </xf>
    <xf numFmtId="178" fontId="9" fillId="0" borderId="52" xfId="42" applyNumberFormat="1" applyFont="1" applyFill="1" applyBorder="1" applyAlignment="1">
      <alignment horizontal="right" vertical="top"/>
      <protection/>
    </xf>
    <xf numFmtId="4" fontId="0" fillId="0" borderId="59" xfId="42" applyNumberFormat="1" applyFont="1" applyFill="1" applyBorder="1" applyAlignment="1">
      <alignment vertical="top"/>
      <protection/>
    </xf>
    <xf numFmtId="178" fontId="10" fillId="34" borderId="27" xfId="42" applyNumberFormat="1" applyFont="1" applyFill="1" applyBorder="1" applyAlignment="1">
      <alignment horizontal="right" vertical="top"/>
      <protection/>
    </xf>
    <xf numFmtId="4" fontId="5" fillId="34" borderId="27" xfId="42" applyNumberFormat="1" applyFont="1" applyFill="1" applyBorder="1" applyAlignment="1">
      <alignment horizontal="center" vertical="top"/>
      <protection/>
    </xf>
    <xf numFmtId="191" fontId="11" fillId="0" borderId="52" xfId="42" applyNumberFormat="1" applyFont="1" applyBorder="1" applyAlignment="1">
      <alignment vertical="top" wrapText="1"/>
      <protection/>
    </xf>
    <xf numFmtId="178" fontId="9" fillId="34" borderId="52" xfId="42" applyNumberFormat="1" applyFont="1" applyFill="1" applyBorder="1" applyAlignment="1">
      <alignment horizontal="right" vertical="top"/>
      <protection/>
    </xf>
    <xf numFmtId="4" fontId="11" fillId="0" borderId="59" xfId="42" applyNumberFormat="1" applyFont="1" applyFill="1" applyBorder="1" applyAlignment="1">
      <alignment vertical="top"/>
      <protection/>
    </xf>
    <xf numFmtId="178" fontId="9" fillId="35" borderId="52" xfId="42" applyNumberFormat="1" applyFont="1" applyFill="1" applyBorder="1" applyAlignment="1">
      <alignment horizontal="right" vertical="top"/>
      <protection/>
    </xf>
    <xf numFmtId="4" fontId="11" fillId="35" borderId="52" xfId="42" applyNumberFormat="1" applyFont="1" applyFill="1" applyBorder="1" applyAlignment="1">
      <alignment horizontal="center" vertical="top"/>
      <protection/>
    </xf>
    <xf numFmtId="0" fontId="5" fillId="33" borderId="22" xfId="42" applyFont="1" applyFill="1" applyBorder="1">
      <alignment/>
      <protection/>
    </xf>
    <xf numFmtId="177" fontId="4" fillId="33" borderId="37" xfId="42" applyNumberFormat="1" applyFont="1" applyFill="1" applyBorder="1" applyAlignment="1">
      <alignment horizontal="right" vertical="top"/>
      <protection/>
    </xf>
    <xf numFmtId="0" fontId="0" fillId="0" borderId="61" xfId="42" applyFont="1" applyFill="1" applyBorder="1">
      <alignment/>
      <protection/>
    </xf>
    <xf numFmtId="175" fontId="10" fillId="0" borderId="10" xfId="42" applyNumberFormat="1" applyFont="1" applyFill="1" applyBorder="1" applyAlignment="1">
      <alignment horizontal="left" vertical="top"/>
      <protection/>
    </xf>
    <xf numFmtId="0" fontId="11" fillId="0" borderId="58" xfId="42" applyFont="1" applyBorder="1" applyAlignment="1">
      <alignment vertical="top" wrapText="1"/>
      <protection/>
    </xf>
    <xf numFmtId="182" fontId="10" fillId="34" borderId="58" xfId="42" applyNumberFormat="1" applyFont="1" applyFill="1" applyBorder="1" applyAlignment="1">
      <alignment horizontal="right" vertical="top"/>
      <protection/>
    </xf>
    <xf numFmtId="4" fontId="11" fillId="0" borderId="58" xfId="42" applyNumberFormat="1" applyFont="1" applyFill="1" applyBorder="1" applyAlignment="1">
      <alignment vertical="top"/>
      <protection/>
    </xf>
    <xf numFmtId="0" fontId="0" fillId="0" borderId="23" xfId="42" applyFont="1" applyFill="1" applyBorder="1">
      <alignment/>
      <protection/>
    </xf>
    <xf numFmtId="0" fontId="9" fillId="0" borderId="38" xfId="42" applyFont="1" applyFill="1" applyBorder="1" applyAlignment="1">
      <alignment horizontal="left" vertical="top" wrapText="1"/>
      <protection/>
    </xf>
    <xf numFmtId="0" fontId="0" fillId="0" borderId="36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5" fontId="9" fillId="0" borderId="56" xfId="42" applyNumberFormat="1" applyFont="1" applyFill="1" applyBorder="1" applyAlignment="1">
      <alignment horizontal="left" vertical="top"/>
      <protection/>
    </xf>
    <xf numFmtId="178" fontId="9" fillId="0" borderId="14" xfId="42" applyNumberFormat="1" applyFont="1" applyFill="1" applyBorder="1" applyAlignment="1">
      <alignment horizontal="right" vertical="top"/>
      <protection/>
    </xf>
    <xf numFmtId="175" fontId="10" fillId="0" borderId="43" xfId="42" applyNumberFormat="1" applyFont="1" applyFill="1" applyBorder="1" applyAlignment="1">
      <alignment horizontal="left" vertical="top"/>
      <protection/>
    </xf>
    <xf numFmtId="0" fontId="10" fillId="0" borderId="14" xfId="42" applyFont="1" applyFill="1" applyBorder="1" applyAlignment="1">
      <alignment horizontal="left" vertical="top" wrapText="1"/>
      <protection/>
    </xf>
    <xf numFmtId="178" fontId="10" fillId="34" borderId="52" xfId="42" applyNumberFormat="1" applyFont="1" applyFill="1" applyBorder="1" applyAlignment="1">
      <alignment horizontal="right" vertical="top"/>
      <protection/>
    </xf>
    <xf numFmtId="0" fontId="10" fillId="0" borderId="19" xfId="42" applyFont="1" applyFill="1" applyBorder="1" applyAlignment="1">
      <alignment horizontal="left" vertical="top" wrapText="1"/>
      <protection/>
    </xf>
    <xf numFmtId="0" fontId="11" fillId="0" borderId="52" xfId="42" applyFont="1" applyBorder="1" applyAlignment="1">
      <alignment vertical="top" wrapText="1"/>
      <protection/>
    </xf>
    <xf numFmtId="0" fontId="0" fillId="0" borderId="25" xfId="42" applyFont="1" applyFill="1" applyBorder="1">
      <alignment/>
      <protection/>
    </xf>
    <xf numFmtId="0" fontId="0" fillId="0" borderId="35" xfId="42" applyFont="1" applyFill="1" applyBorder="1">
      <alignment/>
      <protection/>
    </xf>
    <xf numFmtId="177" fontId="9" fillId="0" borderId="52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4" fontId="6" fillId="0" borderId="52" xfId="42" applyNumberFormat="1" applyFont="1" applyFill="1" applyBorder="1" applyAlignment="1">
      <alignment horizontal="center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175" fontId="9" fillId="0" borderId="59" xfId="42" applyNumberFormat="1" applyFont="1" applyFill="1" applyBorder="1" applyAlignment="1">
      <alignment horizontal="left" vertical="top"/>
      <protection/>
    </xf>
    <xf numFmtId="0" fontId="0" fillId="0" borderId="0" xfId="42" applyFont="1" applyFill="1">
      <alignment/>
      <protection/>
    </xf>
    <xf numFmtId="0" fontId="0" fillId="0" borderId="29" xfId="42" applyFont="1" applyFill="1" applyBorder="1">
      <alignment/>
      <protection/>
    </xf>
    <xf numFmtId="177" fontId="9" fillId="0" borderId="14" xfId="42" applyNumberFormat="1" applyFont="1" applyFill="1" applyBorder="1" applyAlignment="1">
      <alignment horizontal="right" vertical="top"/>
      <protection/>
    </xf>
    <xf numFmtId="177" fontId="10" fillId="34" borderId="52" xfId="42" applyNumberFormat="1" applyFont="1" applyFill="1" applyBorder="1" applyAlignment="1">
      <alignment horizontal="right" vertical="top"/>
      <protection/>
    </xf>
    <xf numFmtId="177" fontId="10" fillId="34" borderId="27" xfId="42" applyNumberFormat="1" applyFont="1" applyFill="1" applyBorder="1" applyAlignment="1">
      <alignment horizontal="right" vertical="top"/>
      <protection/>
    </xf>
    <xf numFmtId="4" fontId="11" fillId="34" borderId="27" xfId="42" applyNumberFormat="1" applyFont="1" applyFill="1" applyBorder="1" applyAlignment="1">
      <alignment horizontal="center" vertical="top"/>
      <protection/>
    </xf>
    <xf numFmtId="191" fontId="11" fillId="0" borderId="52" xfId="42" applyNumberFormat="1" applyFont="1" applyBorder="1" applyAlignment="1">
      <alignment horizontal="left" vertical="top"/>
      <protection/>
    </xf>
    <xf numFmtId="4" fontId="11" fillId="0" borderId="59" xfId="42" applyNumberFormat="1" applyFont="1" applyFill="1" applyBorder="1" applyAlignment="1">
      <alignment vertical="top"/>
      <protection/>
    </xf>
    <xf numFmtId="177" fontId="9" fillId="34" borderId="52" xfId="42" applyNumberFormat="1" applyFont="1" applyFill="1" applyBorder="1" applyAlignment="1">
      <alignment horizontal="right" vertical="top"/>
      <protection/>
    </xf>
    <xf numFmtId="177" fontId="10" fillId="34" borderId="31" xfId="42" applyNumberFormat="1" applyFont="1" applyFill="1" applyBorder="1" applyAlignment="1">
      <alignment horizontal="right" vertical="top"/>
      <protection/>
    </xf>
    <xf numFmtId="4" fontId="11" fillId="34" borderId="31" xfId="42" applyNumberFormat="1" applyFont="1" applyFill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0" fillId="0" borderId="62" xfId="42" applyFont="1" applyFill="1" applyBorder="1">
      <alignment/>
      <protection/>
    </xf>
    <xf numFmtId="0" fontId="0" fillId="0" borderId="60" xfId="42" applyFont="1" applyFill="1" applyBorder="1">
      <alignment/>
      <protection/>
    </xf>
    <xf numFmtId="180" fontId="4" fillId="33" borderId="38" xfId="42" applyNumberFormat="1" applyFont="1" applyFill="1" applyBorder="1" applyAlignment="1">
      <alignment horizontal="left" vertical="top"/>
      <protection/>
    </xf>
    <xf numFmtId="180" fontId="4" fillId="33" borderId="46" xfId="42" applyNumberFormat="1" applyFont="1" applyFill="1" applyBorder="1" applyAlignment="1">
      <alignment horizontal="left" vertical="top"/>
      <protection/>
    </xf>
    <xf numFmtId="0" fontId="10" fillId="0" borderId="63" xfId="42" applyFont="1" applyFill="1" applyBorder="1" applyAlignment="1">
      <alignment horizontal="left" vertical="top" wrapText="1"/>
      <protection/>
    </xf>
    <xf numFmtId="178" fontId="10" fillId="34" borderId="19" xfId="42" applyNumberFormat="1" applyFont="1" applyFill="1" applyBorder="1" applyAlignment="1">
      <alignment horizontal="right" vertical="top"/>
      <protection/>
    </xf>
    <xf numFmtId="191" fontId="11" fillId="0" borderId="27" xfId="42" applyNumberFormat="1" applyFont="1" applyBorder="1" applyAlignment="1">
      <alignment vertical="top" wrapText="1"/>
      <protection/>
    </xf>
    <xf numFmtId="175" fontId="9" fillId="0" borderId="64" xfId="42" applyNumberFormat="1" applyFont="1" applyFill="1" applyBorder="1" applyAlignment="1">
      <alignment horizontal="left" vertical="top"/>
      <protection/>
    </xf>
    <xf numFmtId="182" fontId="9" fillId="0" borderId="37" xfId="42" applyNumberFormat="1" applyFont="1" applyFill="1" applyBorder="1" applyAlignment="1">
      <alignment horizontal="right" vertical="top"/>
      <protection/>
    </xf>
    <xf numFmtId="182" fontId="9" fillId="34" borderId="52" xfId="42" applyNumberFormat="1" applyFont="1" applyFill="1" applyBorder="1" applyAlignment="1">
      <alignment horizontal="right" vertical="top"/>
      <protection/>
    </xf>
    <xf numFmtId="181" fontId="8" fillId="0" borderId="65" xfId="42" applyNumberFormat="1" applyFont="1" applyFill="1" applyBorder="1" applyAlignment="1">
      <alignment horizontal="left" vertical="top"/>
      <protection/>
    </xf>
    <xf numFmtId="182" fontId="9" fillId="0" borderId="52" xfId="42" applyNumberFormat="1" applyFont="1" applyFill="1" applyBorder="1" applyAlignment="1">
      <alignment horizontal="right" vertical="top"/>
      <protection/>
    </xf>
    <xf numFmtId="0" fontId="0" fillId="0" borderId="54" xfId="42" applyFont="1" applyFill="1" applyBorder="1">
      <alignment/>
      <protection/>
    </xf>
    <xf numFmtId="0" fontId="11" fillId="0" borderId="52" xfId="42" applyFont="1" applyBorder="1" applyAlignment="1">
      <alignment vertical="top"/>
      <protection/>
    </xf>
    <xf numFmtId="0" fontId="11" fillId="0" borderId="66" xfId="42" applyFont="1" applyFill="1" applyBorder="1">
      <alignment/>
      <protection/>
    </xf>
    <xf numFmtId="191" fontId="11" fillId="0" borderId="58" xfId="42" applyNumberFormat="1" applyFont="1" applyBorder="1" applyAlignment="1">
      <alignment horizontal="left" vertical="top" wrapText="1"/>
      <protection/>
    </xf>
    <xf numFmtId="182" fontId="10" fillId="34" borderId="31" xfId="42" applyNumberFormat="1" applyFont="1" applyFill="1" applyBorder="1" applyAlignment="1">
      <alignment horizontal="right" vertical="top"/>
      <protection/>
    </xf>
    <xf numFmtId="4" fontId="11" fillId="34" borderId="18" xfId="42" applyNumberFormat="1" applyFont="1" applyFill="1" applyBorder="1" applyAlignment="1">
      <alignment horizontal="center" vertical="top"/>
      <protection/>
    </xf>
    <xf numFmtId="173" fontId="4" fillId="0" borderId="67" xfId="42" applyNumberFormat="1" applyFont="1" applyFill="1" applyBorder="1" applyAlignment="1">
      <alignment horizontal="right" vertical="top"/>
      <protection/>
    </xf>
    <xf numFmtId="2" fontId="4" fillId="0" borderId="12" xfId="42" applyNumberFormat="1" applyFont="1" applyFill="1" applyBorder="1" applyAlignment="1">
      <alignment horizontal="center" vertical="top"/>
      <protection/>
    </xf>
    <xf numFmtId="0" fontId="5" fillId="33" borderId="46" xfId="42" applyFont="1" applyFill="1" applyBorder="1">
      <alignment/>
      <protection/>
    </xf>
    <xf numFmtId="174" fontId="8" fillId="0" borderId="68" xfId="42" applyNumberFormat="1" applyFont="1" applyFill="1" applyBorder="1" applyAlignment="1">
      <alignment horizontal="left" vertical="top"/>
      <protection/>
    </xf>
    <xf numFmtId="175" fontId="9" fillId="0" borderId="69" xfId="42" applyNumberFormat="1" applyFont="1" applyFill="1" applyBorder="1" applyAlignment="1">
      <alignment horizontal="left" vertical="top"/>
      <protection/>
    </xf>
    <xf numFmtId="4" fontId="5" fillId="34" borderId="58" xfId="42" applyNumberFormat="1" applyFont="1" applyFill="1" applyBorder="1" applyAlignment="1">
      <alignment horizontal="center" vertical="top"/>
      <protection/>
    </xf>
    <xf numFmtId="180" fontId="4" fillId="33" borderId="32" xfId="42" applyNumberFormat="1" applyFont="1" applyFill="1" applyBorder="1" applyAlignment="1">
      <alignment horizontal="left" vertical="top"/>
      <protection/>
    </xf>
    <xf numFmtId="178" fontId="10" fillId="35" borderId="31" xfId="42" applyNumberFormat="1" applyFont="1" applyFill="1" applyBorder="1" applyAlignment="1">
      <alignment horizontal="right" vertical="top"/>
      <protection/>
    </xf>
    <xf numFmtId="4" fontId="6" fillId="35" borderId="31" xfId="42" applyNumberFormat="1" applyFont="1" applyFill="1" applyBorder="1" applyAlignment="1">
      <alignment horizontal="center" vertical="top"/>
      <protection/>
    </xf>
    <xf numFmtId="178" fontId="9" fillId="35" borderId="58" xfId="42" applyNumberFormat="1" applyFont="1" applyFill="1" applyBorder="1" applyAlignment="1">
      <alignment horizontal="right" vertical="top"/>
      <protection/>
    </xf>
    <xf numFmtId="4" fontId="0" fillId="0" borderId="70" xfId="42" applyNumberFormat="1" applyFont="1" applyFill="1" applyBorder="1" applyAlignment="1">
      <alignment vertical="top"/>
      <protection/>
    </xf>
    <xf numFmtId="4" fontId="0" fillId="35" borderId="58" xfId="42" applyNumberFormat="1" applyFont="1" applyFill="1" applyBorder="1" applyAlignment="1">
      <alignment horizontal="center" vertical="top"/>
      <protection/>
    </xf>
    <xf numFmtId="180" fontId="4" fillId="33" borderId="71" xfId="42" applyNumberFormat="1" applyFont="1" applyFill="1" applyBorder="1" applyAlignment="1">
      <alignment horizontal="left" vertical="top"/>
      <protection/>
    </xf>
    <xf numFmtId="181" fontId="8" fillId="0" borderId="52" xfId="42" applyNumberFormat="1" applyFont="1" applyFill="1" applyBorder="1" applyAlignment="1">
      <alignment horizontal="left" vertical="top"/>
      <protection/>
    </xf>
    <xf numFmtId="181" fontId="8" fillId="0" borderId="68" xfId="42" applyNumberFormat="1" applyFont="1" applyFill="1" applyBorder="1" applyAlignment="1">
      <alignment horizontal="left" vertical="top"/>
      <protection/>
    </xf>
    <xf numFmtId="4" fontId="5" fillId="34" borderId="54" xfId="42" applyNumberFormat="1" applyFont="1" applyFill="1" applyBorder="1" applyAlignment="1">
      <alignment horizontal="center" vertical="top"/>
      <protection/>
    </xf>
    <xf numFmtId="4" fontId="6" fillId="33" borderId="17" xfId="42" applyNumberFormat="1" applyFont="1" applyFill="1" applyBorder="1" applyAlignment="1">
      <alignment horizontal="center" vertical="top"/>
      <protection/>
    </xf>
    <xf numFmtId="0" fontId="11" fillId="0" borderId="72" xfId="42" applyFont="1" applyFill="1" applyBorder="1">
      <alignment/>
      <protection/>
    </xf>
    <xf numFmtId="4" fontId="0" fillId="34" borderId="31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10" xfId="42" applyFont="1" applyBorder="1" applyAlignment="1">
      <alignment wrapText="1"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178" fontId="10" fillId="0" borderId="0" xfId="42" applyNumberFormat="1" applyFont="1" applyFill="1" applyBorder="1" applyAlignment="1">
      <alignment horizontal="right" vertical="top"/>
      <protection/>
    </xf>
    <xf numFmtId="191" fontId="11" fillId="0" borderId="42" xfId="42" applyNumberFormat="1" applyFont="1" applyBorder="1" applyAlignment="1">
      <alignment vertical="top" wrapText="1"/>
      <protection/>
    </xf>
    <xf numFmtId="175" fontId="9" fillId="0" borderId="35" xfId="42" applyNumberFormat="1" applyFont="1" applyFill="1" applyBorder="1" applyAlignment="1">
      <alignment horizontal="left" vertical="top"/>
      <protection/>
    </xf>
    <xf numFmtId="0" fontId="9" fillId="0" borderId="47" xfId="42" applyFont="1" applyFill="1" applyBorder="1" applyAlignment="1">
      <alignment horizontal="left" vertical="top" wrapText="1"/>
      <protection/>
    </xf>
    <xf numFmtId="178" fontId="9" fillId="0" borderId="50" xfId="42" applyNumberFormat="1" applyFont="1" applyFill="1" applyBorder="1" applyAlignment="1">
      <alignment horizontal="right" vertical="top"/>
      <protection/>
    </xf>
    <xf numFmtId="180" fontId="13" fillId="33" borderId="46" xfId="42" applyNumberFormat="1" applyFont="1" applyFill="1" applyBorder="1" applyAlignment="1">
      <alignment horizontal="left" vertical="top"/>
      <protection/>
    </xf>
    <xf numFmtId="178" fontId="9" fillId="36" borderId="35" xfId="42" applyNumberFormat="1" applyFont="1" applyFill="1" applyBorder="1" applyAlignment="1">
      <alignment horizontal="right" vertical="top"/>
      <protection/>
    </xf>
    <xf numFmtId="4" fontId="0" fillId="36" borderId="27" xfId="42" applyNumberFormat="1" applyFont="1" applyFill="1" applyBorder="1" applyAlignment="1">
      <alignment horizontal="center" vertical="top"/>
      <protection/>
    </xf>
    <xf numFmtId="178" fontId="10" fillId="36" borderId="23" xfId="42" applyNumberFormat="1" applyFont="1" applyFill="1" applyBorder="1" applyAlignment="1">
      <alignment horizontal="right" vertical="top"/>
      <protection/>
    </xf>
    <xf numFmtId="4" fontId="5" fillId="36" borderId="27" xfId="42" applyNumberFormat="1" applyFont="1" applyFill="1" applyBorder="1" applyAlignment="1">
      <alignment horizontal="center" vertical="top"/>
      <protection/>
    </xf>
    <xf numFmtId="173" fontId="0" fillId="0" borderId="0" xfId="42" applyNumberFormat="1" applyFont="1">
      <alignment/>
      <protection/>
    </xf>
    <xf numFmtId="178" fontId="10" fillId="35" borderId="10" xfId="42" applyNumberFormat="1" applyFont="1" applyFill="1" applyBorder="1" applyAlignment="1">
      <alignment horizontal="right" vertical="top"/>
      <protection/>
    </xf>
    <xf numFmtId="176" fontId="8" fillId="0" borderId="52" xfId="42" applyNumberFormat="1" applyFont="1" applyFill="1" applyBorder="1" applyAlignment="1">
      <alignment horizontal="right" vertical="top"/>
      <protection/>
    </xf>
    <xf numFmtId="2" fontId="4" fillId="0" borderId="73" xfId="42" applyNumberFormat="1" applyFont="1" applyFill="1" applyBorder="1" applyAlignment="1">
      <alignment horizontal="center" vertical="top"/>
      <protection/>
    </xf>
    <xf numFmtId="2" fontId="4" fillId="0" borderId="10" xfId="42" applyNumberFormat="1" applyFont="1" applyFill="1" applyBorder="1" applyAlignment="1">
      <alignment horizontal="center" vertical="top"/>
      <protection/>
    </xf>
    <xf numFmtId="173" fontId="5" fillId="0" borderId="12" xfId="42" applyNumberFormat="1" applyFont="1" applyBorder="1">
      <alignment/>
      <protection/>
    </xf>
    <xf numFmtId="0" fontId="5" fillId="0" borderId="11" xfId="42" applyFont="1" applyBorder="1" applyAlignment="1">
      <alignment horizontal="right" vertical="center" wrapText="1"/>
      <protection/>
    </xf>
    <xf numFmtId="0" fontId="14" fillId="0" borderId="0" xfId="42" applyFont="1" applyFill="1" applyBorder="1" applyAlignment="1">
      <alignment horizontal="left" vertical="top"/>
      <protection/>
    </xf>
    <xf numFmtId="183" fontId="14" fillId="0" borderId="0" xfId="42" applyNumberFormat="1" applyFont="1" applyFill="1" applyBorder="1" applyAlignment="1">
      <alignment horizontal="lef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 applyBorder="1" applyAlignment="1">
      <alignment wrapText="1"/>
      <protection/>
    </xf>
    <xf numFmtId="0" fontId="6" fillId="0" borderId="0" xfId="42" applyFont="1" applyBorder="1" applyAlignment="1">
      <alignment wrapText="1"/>
      <protection/>
    </xf>
    <xf numFmtId="0" fontId="0" fillId="0" borderId="0" xfId="42" applyFont="1" applyBorder="1" applyAlignment="1">
      <alignment wrapText="1"/>
      <protection/>
    </xf>
    <xf numFmtId="0" fontId="7" fillId="0" borderId="12" xfId="42" applyFont="1" applyFill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/>
      <protection/>
    </xf>
    <xf numFmtId="0" fontId="2" fillId="0" borderId="0" xfId="42" applyFont="1" applyBorder="1" applyAlignment="1">
      <alignment horizontal="left" vertical="top"/>
      <protection/>
    </xf>
    <xf numFmtId="0" fontId="3" fillId="0" borderId="0" xfId="42" applyFont="1" applyBorder="1" applyAlignment="1">
      <alignment/>
      <protection/>
    </xf>
    <xf numFmtId="0" fontId="6" fillId="0" borderId="0" xfId="42" applyFont="1" applyBorder="1" applyAlignment="1">
      <alignment/>
      <protection/>
    </xf>
    <xf numFmtId="0" fontId="6" fillId="0" borderId="0" xfId="42" applyFont="1" applyAlignment="1">
      <alignment/>
      <protection/>
    </xf>
    <xf numFmtId="0" fontId="5" fillId="0" borderId="0" xfId="42" applyFont="1" applyBorder="1" applyAlignment="1">
      <alignment horizontal="right" vertical="center"/>
      <protection/>
    </xf>
    <xf numFmtId="0" fontId="0" fillId="0" borderId="0" xfId="42" applyFont="1" applyBorder="1" applyAlignment="1">
      <alignment horizontal="right" vertical="center"/>
      <protection/>
    </xf>
    <xf numFmtId="4" fontId="5" fillId="0" borderId="0" xfId="42" applyNumberFormat="1" applyFont="1" applyFill="1" applyBorder="1" applyAlignment="1">
      <alignment vertical="top"/>
      <protection/>
    </xf>
    <xf numFmtId="4" fontId="6" fillId="0" borderId="0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4" fontId="11" fillId="0" borderId="0" xfId="42" applyNumberFormat="1" applyFont="1" applyFill="1" applyBorder="1" applyAlignment="1">
      <alignment vertical="top"/>
      <protection/>
    </xf>
    <xf numFmtId="4" fontId="5" fillId="35" borderId="31" xfId="42" applyNumberFormat="1" applyFont="1" applyFill="1" applyBorder="1" applyAlignment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44</xdr:row>
      <xdr:rowOff>0</xdr:rowOff>
    </xdr:from>
    <xdr:to>
      <xdr:col>4</xdr:col>
      <xdr:colOff>476250</xdr:colOff>
      <xdr:row>44</xdr:row>
      <xdr:rowOff>0</xdr:rowOff>
    </xdr:to>
    <xdr:sp>
      <xdr:nvSpPr>
        <xdr:cNvPr id="1" name="Line 47"/>
        <xdr:cNvSpPr>
          <a:spLocks/>
        </xdr:cNvSpPr>
      </xdr:nvSpPr>
      <xdr:spPr>
        <a:xfrm flipH="1" flipV="1">
          <a:off x="1657350" y="9753600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view="pageBreakPreview" zoomScaleSheetLayoutView="100" zoomScalePageLayoutView="0" workbookViewId="0" topLeftCell="A139">
      <selection activeCell="M150" sqref="M150"/>
    </sheetView>
  </sheetViews>
  <sheetFormatPr defaultColWidth="9.140625" defaultRowHeight="12.75"/>
  <cols>
    <col min="1" max="1" width="6.00390625" style="4" customWidth="1"/>
    <col min="2" max="2" width="10.8515625" style="4" customWidth="1"/>
    <col min="3" max="3" width="2.8515625" style="4" customWidth="1"/>
    <col min="4" max="4" width="7.28125" style="4" customWidth="1"/>
    <col min="5" max="5" width="57.57421875" style="136" customWidth="1"/>
    <col min="6" max="6" width="16.8515625" style="4" bestFit="1" customWidth="1"/>
    <col min="7" max="7" width="16.8515625" style="137" bestFit="1" customWidth="1"/>
    <col min="8" max="8" width="10.28125" style="138" customWidth="1"/>
    <col min="9" max="16384" width="9.140625" style="4" customWidth="1"/>
  </cols>
  <sheetData>
    <row r="1" spans="1:8" s="1" customFormat="1" ht="15" customHeight="1">
      <c r="A1" s="298" t="s">
        <v>48</v>
      </c>
      <c r="B1" s="299"/>
      <c r="C1" s="299"/>
      <c r="D1" s="299"/>
      <c r="E1" s="299"/>
      <c r="F1" s="299"/>
      <c r="G1" s="302" t="s">
        <v>6</v>
      </c>
      <c r="H1" s="303"/>
    </row>
    <row r="2" spans="1:8" ht="12.75">
      <c r="A2" s="5"/>
      <c r="B2" s="5"/>
      <c r="C2" s="5"/>
      <c r="D2" s="5"/>
      <c r="E2" s="6"/>
      <c r="F2" s="7" t="s">
        <v>36</v>
      </c>
      <c r="G2" s="8"/>
      <c r="H2" s="9"/>
    </row>
    <row r="3" spans="1:8" s="12" customFormat="1" ht="12.75">
      <c r="A3" s="300" t="s">
        <v>7</v>
      </c>
      <c r="B3" s="301"/>
      <c r="C3" s="301"/>
      <c r="D3" s="301"/>
      <c r="E3" s="301"/>
      <c r="F3" s="301"/>
      <c r="G3" s="10"/>
      <c r="H3" s="11"/>
    </row>
    <row r="4" spans="1:8" ht="13.5" thickBot="1">
      <c r="A4" s="2"/>
      <c r="B4" s="2"/>
      <c r="C4" s="2"/>
      <c r="D4" s="2"/>
      <c r="E4" s="3"/>
      <c r="F4" s="13"/>
      <c r="G4" s="14"/>
      <c r="H4" s="15"/>
    </row>
    <row r="5" spans="1:8" s="20" customFormat="1" ht="13.5" thickBot="1">
      <c r="A5" s="16" t="s">
        <v>16</v>
      </c>
      <c r="B5" s="17" t="s">
        <v>31</v>
      </c>
      <c r="C5" s="296" t="s">
        <v>20</v>
      </c>
      <c r="D5" s="297"/>
      <c r="E5" s="18" t="s">
        <v>15</v>
      </c>
      <c r="F5" s="17" t="s">
        <v>37</v>
      </c>
      <c r="G5" s="19" t="s">
        <v>38</v>
      </c>
      <c r="H5" s="134" t="s">
        <v>39</v>
      </c>
    </row>
    <row r="6" spans="1:8" s="28" customFormat="1" ht="12.75">
      <c r="A6" s="21">
        <v>10</v>
      </c>
      <c r="B6" s="251"/>
      <c r="C6" s="22"/>
      <c r="D6" s="23"/>
      <c r="E6" s="24" t="s">
        <v>28</v>
      </c>
      <c r="F6" s="25">
        <f>SUM(F7)</f>
        <v>926135</v>
      </c>
      <c r="G6" s="25">
        <f>SUM(G7)</f>
        <v>817385.88</v>
      </c>
      <c r="H6" s="26">
        <f>G6*100/F6</f>
        <v>88.25774644085365</v>
      </c>
    </row>
    <row r="7" spans="1:8" s="34" customFormat="1" ht="12.75">
      <c r="A7" s="29"/>
      <c r="B7" s="252">
        <v>1095</v>
      </c>
      <c r="C7" s="30"/>
      <c r="D7" s="31"/>
      <c r="E7" s="90" t="s">
        <v>23</v>
      </c>
      <c r="F7" s="126">
        <f>SUM(F17,F8)</f>
        <v>926135</v>
      </c>
      <c r="G7" s="126">
        <f>SUM(G17,G8)</f>
        <v>817385.88</v>
      </c>
      <c r="H7" s="83">
        <f>G7*100/F7</f>
        <v>88.25774644085365</v>
      </c>
    </row>
    <row r="8" spans="1:8" s="147" customFormat="1" ht="12.75">
      <c r="A8" s="144"/>
      <c r="B8" s="144"/>
      <c r="C8" s="231"/>
      <c r="D8" s="253">
        <v>6050</v>
      </c>
      <c r="E8" s="146" t="s">
        <v>27</v>
      </c>
      <c r="F8" s="140">
        <v>894865</v>
      </c>
      <c r="G8" s="141">
        <v>804122.48</v>
      </c>
      <c r="H8" s="37">
        <f>G8*100/F8</f>
        <v>89.85964139842322</v>
      </c>
    </row>
    <row r="9" spans="1:8" s="147" customFormat="1" ht="25.5">
      <c r="A9" s="144"/>
      <c r="B9" s="144"/>
      <c r="C9" s="144"/>
      <c r="D9" s="95"/>
      <c r="E9" s="148" t="s">
        <v>49</v>
      </c>
      <c r="F9" s="149"/>
      <c r="G9" s="150">
        <v>72297.56</v>
      </c>
      <c r="H9" s="151"/>
    </row>
    <row r="10" spans="1:8" s="44" customFormat="1" ht="25.5">
      <c r="A10" s="39"/>
      <c r="B10" s="39"/>
      <c r="C10" s="39"/>
      <c r="D10" s="55"/>
      <c r="E10" s="152" t="s">
        <v>50</v>
      </c>
      <c r="F10" s="153" t="s">
        <v>36</v>
      </c>
      <c r="G10" s="76">
        <v>22834</v>
      </c>
      <c r="H10" s="154" t="s">
        <v>36</v>
      </c>
    </row>
    <row r="11" spans="1:8" s="44" customFormat="1" ht="17.25" customHeight="1">
      <c r="A11" s="39"/>
      <c r="B11" s="40"/>
      <c r="C11" s="43"/>
      <c r="D11" s="55"/>
      <c r="E11" s="155" t="s">
        <v>51</v>
      </c>
      <c r="F11" s="156"/>
      <c r="G11" s="76">
        <v>27887.89</v>
      </c>
      <c r="H11" s="151"/>
    </row>
    <row r="12" spans="1:8" s="44" customFormat="1" ht="12.75">
      <c r="A12" s="39"/>
      <c r="B12" s="40"/>
      <c r="C12" s="43"/>
      <c r="D12" s="55"/>
      <c r="E12" s="155" t="s">
        <v>52</v>
      </c>
      <c r="F12" s="156"/>
      <c r="G12" s="76">
        <v>5548</v>
      </c>
      <c r="H12" s="151"/>
    </row>
    <row r="13" spans="1:8" s="44" customFormat="1" ht="25.5">
      <c r="A13" s="39"/>
      <c r="B13" s="39"/>
      <c r="C13" s="39"/>
      <c r="D13" s="55"/>
      <c r="E13" s="155" t="s">
        <v>53</v>
      </c>
      <c r="F13" s="156"/>
      <c r="G13" s="76">
        <v>8140</v>
      </c>
      <c r="H13" s="151"/>
    </row>
    <row r="14" spans="1:8" s="44" customFormat="1" ht="25.5">
      <c r="A14" s="39"/>
      <c r="B14" s="39"/>
      <c r="C14" s="39"/>
      <c r="D14" s="55"/>
      <c r="E14" s="157" t="s">
        <v>54</v>
      </c>
      <c r="F14" s="156"/>
      <c r="G14" s="76">
        <v>6915.37</v>
      </c>
      <c r="H14" s="151"/>
    </row>
    <row r="15" spans="1:8" s="44" customFormat="1" ht="25.5">
      <c r="A15" s="39"/>
      <c r="B15" s="39"/>
      <c r="C15" s="39"/>
      <c r="D15" s="55"/>
      <c r="E15" s="157" t="s">
        <v>55</v>
      </c>
      <c r="F15" s="156"/>
      <c r="G15" s="76">
        <v>22448</v>
      </c>
      <c r="H15" s="151"/>
    </row>
    <row r="16" spans="1:8" s="44" customFormat="1" ht="25.5">
      <c r="A16" s="39"/>
      <c r="B16" s="39"/>
      <c r="C16" s="41"/>
      <c r="D16" s="69"/>
      <c r="E16" s="158" t="s">
        <v>56</v>
      </c>
      <c r="F16" s="156"/>
      <c r="G16" s="76">
        <v>638051.66</v>
      </c>
      <c r="H16" s="151"/>
    </row>
    <row r="17" spans="1:8" s="147" customFormat="1" ht="12.75">
      <c r="A17" s="144"/>
      <c r="B17" s="144"/>
      <c r="C17" s="232"/>
      <c r="D17" s="122">
        <v>6060</v>
      </c>
      <c r="E17" s="93" t="s">
        <v>30</v>
      </c>
      <c r="F17" s="159">
        <v>31270</v>
      </c>
      <c r="G17" s="160">
        <v>13263.4</v>
      </c>
      <c r="H17" s="37">
        <f>G17*100/F17</f>
        <v>42.41573393028462</v>
      </c>
    </row>
    <row r="18" spans="1:8" s="147" customFormat="1" ht="25.5">
      <c r="A18" s="144"/>
      <c r="B18" s="144"/>
      <c r="C18" s="144"/>
      <c r="D18" s="95"/>
      <c r="E18" s="158" t="s">
        <v>57</v>
      </c>
      <c r="F18" s="149"/>
      <c r="G18" s="150">
        <v>10370</v>
      </c>
      <c r="H18" s="161"/>
    </row>
    <row r="19" spans="1:8" s="147" customFormat="1" ht="12.75">
      <c r="A19" s="144"/>
      <c r="B19" s="144"/>
      <c r="C19" s="144"/>
      <c r="D19" s="95"/>
      <c r="E19" s="157" t="s">
        <v>58</v>
      </c>
      <c r="F19" s="149"/>
      <c r="G19" s="150">
        <v>0</v>
      </c>
      <c r="H19" s="161"/>
    </row>
    <row r="20" spans="1:8" s="147" customFormat="1" ht="26.25" thickBot="1">
      <c r="A20" s="162"/>
      <c r="B20" s="162"/>
      <c r="C20" s="162"/>
      <c r="D20" s="163"/>
      <c r="E20" s="164" t="s">
        <v>59</v>
      </c>
      <c r="F20" s="165"/>
      <c r="G20" s="166">
        <v>2893.4</v>
      </c>
      <c r="H20" s="167"/>
    </row>
    <row r="21" spans="1:9" s="219" customFormat="1" ht="12.75">
      <c r="A21" s="290" t="s">
        <v>35</v>
      </c>
      <c r="B21" s="291">
        <v>1</v>
      </c>
      <c r="C21" s="292"/>
      <c r="D21" s="292"/>
      <c r="E21" s="293"/>
      <c r="F21" s="292"/>
      <c r="G21" s="139"/>
      <c r="H21" s="135" t="s">
        <v>36</v>
      </c>
      <c r="I21" s="139"/>
    </row>
    <row r="22" spans="1:9" s="219" customFormat="1" ht="13.5" thickBot="1">
      <c r="A22" s="290"/>
      <c r="B22" s="291"/>
      <c r="C22" s="292"/>
      <c r="D22" s="292"/>
      <c r="E22" s="293"/>
      <c r="F22" s="292"/>
      <c r="G22" s="139"/>
      <c r="H22" s="135"/>
      <c r="I22" s="139"/>
    </row>
    <row r="23" spans="1:8" s="20" customFormat="1" ht="13.5" thickBot="1">
      <c r="A23" s="16" t="s">
        <v>16</v>
      </c>
      <c r="B23" s="17" t="s">
        <v>31</v>
      </c>
      <c r="C23" s="296" t="s">
        <v>20</v>
      </c>
      <c r="D23" s="297"/>
      <c r="E23" s="18" t="s">
        <v>15</v>
      </c>
      <c r="F23" s="17" t="s">
        <v>37</v>
      </c>
      <c r="G23" s="19" t="s">
        <v>38</v>
      </c>
      <c r="H23" s="134" t="s">
        <v>39</v>
      </c>
    </row>
    <row r="24" spans="1:8" s="28" customFormat="1" ht="12.75">
      <c r="A24" s="117">
        <v>600</v>
      </c>
      <c r="B24" s="47"/>
      <c r="C24" s="47"/>
      <c r="D24" s="48"/>
      <c r="E24" s="49" t="s">
        <v>14</v>
      </c>
      <c r="F24" s="50">
        <f>SUM(F25)</f>
        <v>6190469</v>
      </c>
      <c r="G24" s="50">
        <f>SUM(G25)</f>
        <v>6101544.96</v>
      </c>
      <c r="H24" s="51">
        <f>G24*100/F24</f>
        <v>98.56353306994995</v>
      </c>
    </row>
    <row r="25" spans="1:8" s="34" customFormat="1" ht="12.75">
      <c r="A25" s="52"/>
      <c r="B25" s="118">
        <v>60016</v>
      </c>
      <c r="C25" s="31"/>
      <c r="D25" s="31"/>
      <c r="E25" s="90" t="s">
        <v>18</v>
      </c>
      <c r="F25" s="119">
        <f>SUM(F38,F26)</f>
        <v>6190469</v>
      </c>
      <c r="G25" s="119">
        <f>SUM(G38,G26)</f>
        <v>6101544.96</v>
      </c>
      <c r="H25" s="83">
        <f>G25*100/F25</f>
        <v>98.56353306994995</v>
      </c>
    </row>
    <row r="26" spans="1:8" s="147" customFormat="1" ht="12.75">
      <c r="A26" s="144"/>
      <c r="B26" s="144"/>
      <c r="C26" s="231"/>
      <c r="D26" s="253">
        <v>6050</v>
      </c>
      <c r="E26" s="172" t="s">
        <v>27</v>
      </c>
      <c r="F26" s="173">
        <v>6167645</v>
      </c>
      <c r="G26" s="141">
        <v>6078720.96</v>
      </c>
      <c r="H26" s="37">
        <f>G26*100/F26</f>
        <v>98.55821727742112</v>
      </c>
    </row>
    <row r="27" spans="1:8" s="44" customFormat="1" ht="38.25">
      <c r="A27" s="39"/>
      <c r="B27" s="39"/>
      <c r="C27" s="39"/>
      <c r="D27" s="55"/>
      <c r="E27" s="174" t="s">
        <v>60</v>
      </c>
      <c r="F27" s="175" t="s">
        <v>36</v>
      </c>
      <c r="G27" s="176">
        <v>2224433.48</v>
      </c>
      <c r="H27" s="177" t="s">
        <v>36</v>
      </c>
    </row>
    <row r="28" spans="1:8" s="44" customFormat="1" ht="14.25" customHeight="1">
      <c r="A28" s="39"/>
      <c r="B28" s="39"/>
      <c r="C28" s="39"/>
      <c r="D28" s="55"/>
      <c r="E28" s="174" t="s">
        <v>61</v>
      </c>
      <c r="F28" s="175"/>
      <c r="G28" s="176">
        <v>16836</v>
      </c>
      <c r="H28" s="177"/>
    </row>
    <row r="29" spans="1:8" s="44" customFormat="1" ht="25.5">
      <c r="A29" s="39"/>
      <c r="B29" s="39"/>
      <c r="C29" s="39"/>
      <c r="D29" s="55"/>
      <c r="E29" s="158" t="s">
        <v>62</v>
      </c>
      <c r="F29" s="178"/>
      <c r="G29" s="176">
        <v>149268.95</v>
      </c>
      <c r="H29" s="177"/>
    </row>
    <row r="30" spans="1:8" s="44" customFormat="1" ht="25.5">
      <c r="A30" s="39"/>
      <c r="B30" s="39"/>
      <c r="C30" s="39"/>
      <c r="D30" s="55"/>
      <c r="E30" s="158" t="s">
        <v>63</v>
      </c>
      <c r="F30" s="175" t="s">
        <v>36</v>
      </c>
      <c r="G30" s="176">
        <v>49715</v>
      </c>
      <c r="H30" s="177" t="s">
        <v>36</v>
      </c>
    </row>
    <row r="31" spans="1:8" s="44" customFormat="1" ht="12.75">
      <c r="A31" s="39"/>
      <c r="B31" s="39"/>
      <c r="C31" s="39"/>
      <c r="D31" s="55"/>
      <c r="E31" s="158" t="s">
        <v>64</v>
      </c>
      <c r="F31" s="175"/>
      <c r="G31" s="176">
        <v>52641.8</v>
      </c>
      <c r="H31" s="177"/>
    </row>
    <row r="32" spans="1:8" s="44" customFormat="1" ht="12.75">
      <c r="A32" s="39"/>
      <c r="B32" s="39"/>
      <c r="C32" s="39"/>
      <c r="D32" s="55"/>
      <c r="E32" s="158" t="s">
        <v>65</v>
      </c>
      <c r="F32" s="175"/>
      <c r="G32" s="176">
        <v>115816.43</v>
      </c>
      <c r="H32" s="177"/>
    </row>
    <row r="33" spans="1:8" s="44" customFormat="1" ht="12.75">
      <c r="A33" s="39"/>
      <c r="B33" s="39"/>
      <c r="C33" s="39"/>
      <c r="D33" s="55"/>
      <c r="E33" s="158" t="s">
        <v>66</v>
      </c>
      <c r="F33" s="175"/>
      <c r="G33" s="176">
        <v>463879.14</v>
      </c>
      <c r="H33" s="177"/>
    </row>
    <row r="34" spans="1:8" s="44" customFormat="1" ht="14.25" customHeight="1">
      <c r="A34" s="39"/>
      <c r="B34" s="39"/>
      <c r="C34" s="39"/>
      <c r="D34" s="55"/>
      <c r="E34" s="158" t="s">
        <v>67</v>
      </c>
      <c r="F34" s="175"/>
      <c r="G34" s="176">
        <v>0</v>
      </c>
      <c r="H34" s="177"/>
    </row>
    <row r="35" spans="1:8" s="44" customFormat="1" ht="25.5">
      <c r="A35" s="39"/>
      <c r="B35" s="39"/>
      <c r="C35" s="39"/>
      <c r="D35" s="55"/>
      <c r="E35" s="158" t="s">
        <v>68</v>
      </c>
      <c r="F35" s="175"/>
      <c r="G35" s="176">
        <v>49910</v>
      </c>
      <c r="H35" s="177"/>
    </row>
    <row r="36" spans="1:8" s="44" customFormat="1" ht="25.5">
      <c r="A36" s="39"/>
      <c r="B36" s="39"/>
      <c r="C36" s="39"/>
      <c r="D36" s="55"/>
      <c r="E36" s="174" t="s">
        <v>69</v>
      </c>
      <c r="F36" s="175"/>
      <c r="G36" s="176">
        <v>2338247.95</v>
      </c>
      <c r="H36" s="177"/>
    </row>
    <row r="37" spans="1:8" s="44" customFormat="1" ht="25.5">
      <c r="A37" s="39"/>
      <c r="B37" s="39"/>
      <c r="C37" s="41"/>
      <c r="D37" s="69"/>
      <c r="E37" s="158" t="s">
        <v>70</v>
      </c>
      <c r="F37" s="175"/>
      <c r="G37" s="176">
        <v>617972.21</v>
      </c>
      <c r="H37" s="177"/>
    </row>
    <row r="38" spans="1:8" s="147" customFormat="1" ht="12.75">
      <c r="A38" s="144"/>
      <c r="B38" s="169"/>
      <c r="C38" s="232"/>
      <c r="D38" s="122">
        <v>6060</v>
      </c>
      <c r="E38" s="93" t="s">
        <v>30</v>
      </c>
      <c r="F38" s="173">
        <v>22824</v>
      </c>
      <c r="G38" s="141">
        <v>22824</v>
      </c>
      <c r="H38" s="37">
        <f>G38*100/F38</f>
        <v>100</v>
      </c>
    </row>
    <row r="39" spans="1:8" s="44" customFormat="1" ht="15" customHeight="1" thickBot="1">
      <c r="A39" s="60"/>
      <c r="B39" s="61"/>
      <c r="C39" s="62"/>
      <c r="D39" s="130"/>
      <c r="E39" s="246" t="s">
        <v>71</v>
      </c>
      <c r="F39" s="199" t="s">
        <v>36</v>
      </c>
      <c r="G39" s="200">
        <v>22824</v>
      </c>
      <c r="H39" s="254" t="s">
        <v>36</v>
      </c>
    </row>
    <row r="40" spans="1:8" s="28" customFormat="1" ht="12.75">
      <c r="A40" s="64">
        <v>700</v>
      </c>
      <c r="B40" s="65"/>
      <c r="C40" s="48"/>
      <c r="D40" s="48"/>
      <c r="E40" s="49" t="s">
        <v>22</v>
      </c>
      <c r="F40" s="66">
        <f>SUM(F44,F41)</f>
        <v>157749</v>
      </c>
      <c r="G40" s="66">
        <f>SUM(G44,G41)</f>
        <v>93587.8</v>
      </c>
      <c r="H40" s="51">
        <f>G40*100/F40</f>
        <v>59.327032184039204</v>
      </c>
    </row>
    <row r="41" spans="1:8" s="34" customFormat="1" ht="12.75">
      <c r="A41" s="67"/>
      <c r="B41" s="68">
        <v>70005</v>
      </c>
      <c r="C41" s="31"/>
      <c r="D41" s="31"/>
      <c r="E41" s="90" t="s">
        <v>9</v>
      </c>
      <c r="F41" s="121">
        <f>SUM(F42)</f>
        <v>80000</v>
      </c>
      <c r="G41" s="121">
        <f>SUM(G42)</f>
        <v>68930</v>
      </c>
      <c r="H41" s="83">
        <f>G41*100/F41</f>
        <v>86.1625</v>
      </c>
    </row>
    <row r="42" spans="1:8" s="147" customFormat="1" ht="12.75">
      <c r="A42" s="144"/>
      <c r="B42" s="169"/>
      <c r="C42" s="231"/>
      <c r="D42" s="253">
        <v>6050</v>
      </c>
      <c r="E42" s="184" t="s">
        <v>27</v>
      </c>
      <c r="F42" s="185">
        <v>80000</v>
      </c>
      <c r="G42" s="186">
        <v>68930</v>
      </c>
      <c r="H42" s="124">
        <f>G42*100/F42</f>
        <v>86.1625</v>
      </c>
    </row>
    <row r="43" spans="1:8" s="44" customFormat="1" ht="12.75">
      <c r="A43" s="39"/>
      <c r="B43" s="72"/>
      <c r="C43" s="70"/>
      <c r="D43" s="70"/>
      <c r="E43" s="71" t="s">
        <v>74</v>
      </c>
      <c r="F43" s="187" t="s">
        <v>36</v>
      </c>
      <c r="G43" s="85">
        <v>68930</v>
      </c>
      <c r="H43" s="188" t="s">
        <v>36</v>
      </c>
    </row>
    <row r="44" spans="1:8" s="34" customFormat="1" ht="12.75">
      <c r="A44" s="29"/>
      <c r="B44" s="132">
        <v>70095</v>
      </c>
      <c r="C44" s="31"/>
      <c r="D44" s="31"/>
      <c r="E44" s="82" t="s">
        <v>23</v>
      </c>
      <c r="F44" s="91">
        <f>SUM(F45)</f>
        <v>77749</v>
      </c>
      <c r="G44" s="91">
        <f>SUM(G45)</f>
        <v>24657.8</v>
      </c>
      <c r="H44" s="83">
        <f>G44*100/F44</f>
        <v>31.714620123731496</v>
      </c>
    </row>
    <row r="45" spans="1:8" s="147" customFormat="1" ht="12.75">
      <c r="A45" s="144"/>
      <c r="B45" s="169"/>
      <c r="C45" s="231"/>
      <c r="D45" s="253">
        <v>6050</v>
      </c>
      <c r="E45" s="184" t="s">
        <v>27</v>
      </c>
      <c r="F45" s="185">
        <v>77749</v>
      </c>
      <c r="G45" s="186">
        <v>24657.8</v>
      </c>
      <c r="H45" s="124">
        <f>G45*100/F45</f>
        <v>31.714620123731496</v>
      </c>
    </row>
    <row r="46" spans="1:8" s="147" customFormat="1" ht="12.75">
      <c r="A46" s="144"/>
      <c r="B46" s="169"/>
      <c r="C46" s="54"/>
      <c r="D46" s="36"/>
      <c r="E46" s="189" t="s">
        <v>75</v>
      </c>
      <c r="F46" s="190"/>
      <c r="G46" s="191">
        <v>19537</v>
      </c>
      <c r="H46" s="161"/>
    </row>
    <row r="47" spans="1:8" s="147" customFormat="1" ht="13.5" customHeight="1">
      <c r="A47" s="144"/>
      <c r="B47" s="169"/>
      <c r="C47" s="54"/>
      <c r="D47" s="36"/>
      <c r="E47" s="189" t="s">
        <v>76</v>
      </c>
      <c r="F47" s="192"/>
      <c r="G47" s="191">
        <v>0</v>
      </c>
      <c r="H47" s="193"/>
    </row>
    <row r="48" spans="1:8" s="44" customFormat="1" ht="13.5" thickBot="1">
      <c r="A48" s="60"/>
      <c r="B48" s="61"/>
      <c r="C48" s="62"/>
      <c r="D48" s="62"/>
      <c r="E48" s="46" t="s">
        <v>40</v>
      </c>
      <c r="F48" s="256" t="s">
        <v>36</v>
      </c>
      <c r="G48" s="77">
        <v>5120.8</v>
      </c>
      <c r="H48" s="257" t="s">
        <v>36</v>
      </c>
    </row>
    <row r="49" spans="1:9" s="219" customFormat="1" ht="12.75">
      <c r="A49" s="290" t="s">
        <v>35</v>
      </c>
      <c r="B49" s="291">
        <v>2</v>
      </c>
      <c r="C49" s="292"/>
      <c r="D49" s="292"/>
      <c r="E49" s="293"/>
      <c r="F49" s="292"/>
      <c r="G49" s="139"/>
      <c r="H49" s="135" t="s">
        <v>36</v>
      </c>
      <c r="I49" s="139"/>
    </row>
    <row r="50" spans="1:9" s="219" customFormat="1" ht="13.5" thickBot="1">
      <c r="A50" s="290"/>
      <c r="B50" s="291"/>
      <c r="C50" s="292"/>
      <c r="D50" s="292"/>
      <c r="E50" s="293"/>
      <c r="F50" s="292"/>
      <c r="G50" s="139"/>
      <c r="H50" s="135"/>
      <c r="I50" s="139"/>
    </row>
    <row r="51" spans="1:8" s="20" customFormat="1" ht="13.5" thickBot="1">
      <c r="A51" s="16" t="s">
        <v>16</v>
      </c>
      <c r="B51" s="17" t="s">
        <v>31</v>
      </c>
      <c r="C51" s="296" t="s">
        <v>20</v>
      </c>
      <c r="D51" s="297"/>
      <c r="E51" s="18" t="s">
        <v>15</v>
      </c>
      <c r="F51" s="17" t="s">
        <v>37</v>
      </c>
      <c r="G51" s="19" t="s">
        <v>38</v>
      </c>
      <c r="H51" s="134" t="s">
        <v>39</v>
      </c>
    </row>
    <row r="52" spans="1:8" s="28" customFormat="1" ht="12.75">
      <c r="A52" s="255">
        <v>720</v>
      </c>
      <c r="B52" s="194"/>
      <c r="C52" s="78"/>
      <c r="D52" s="79"/>
      <c r="E52" s="80" t="s">
        <v>77</v>
      </c>
      <c r="F52" s="195">
        <f>SUM(F53)</f>
        <v>365140</v>
      </c>
      <c r="G52" s="195">
        <f>SUM(G53)</f>
        <v>360536.25</v>
      </c>
      <c r="H52" s="51">
        <f>G52*100/F52</f>
        <v>98.73918223147285</v>
      </c>
    </row>
    <row r="53" spans="1:8" s="34" customFormat="1" ht="12.75">
      <c r="A53" s="29"/>
      <c r="B53" s="262">
        <v>72095</v>
      </c>
      <c r="C53" s="57"/>
      <c r="D53" s="57"/>
      <c r="E53" s="82" t="s">
        <v>23</v>
      </c>
      <c r="F53" s="182">
        <f>SUM(F54)</f>
        <v>365140</v>
      </c>
      <c r="G53" s="182">
        <f>SUM(G54)</f>
        <v>360536.25</v>
      </c>
      <c r="H53" s="83">
        <f>G53*100/F53</f>
        <v>98.73918223147285</v>
      </c>
    </row>
    <row r="54" spans="1:8" s="147" customFormat="1" ht="12.75">
      <c r="A54" s="144"/>
      <c r="B54" s="169"/>
      <c r="C54" s="231"/>
      <c r="D54" s="238">
        <v>6060</v>
      </c>
      <c r="E54" s="171" t="s">
        <v>30</v>
      </c>
      <c r="F54" s="173">
        <v>365140</v>
      </c>
      <c r="G54" s="141">
        <v>360536.25</v>
      </c>
      <c r="H54" s="37">
        <f>G54*100/F54</f>
        <v>98.73918223147285</v>
      </c>
    </row>
    <row r="55" spans="1:8" s="44" customFormat="1" ht="39" thickBot="1">
      <c r="A55" s="60"/>
      <c r="B55" s="61"/>
      <c r="C55" s="62"/>
      <c r="D55" s="197"/>
      <c r="E55" s="198" t="s">
        <v>78</v>
      </c>
      <c r="F55" s="199"/>
      <c r="G55" s="200">
        <v>360536.25</v>
      </c>
      <c r="H55" s="167"/>
    </row>
    <row r="56" spans="1:8" s="28" customFormat="1" ht="12.75">
      <c r="A56" s="261">
        <v>750</v>
      </c>
      <c r="B56" s="251"/>
      <c r="C56" s="47"/>
      <c r="D56" s="48"/>
      <c r="E56" s="49" t="s">
        <v>26</v>
      </c>
      <c r="F56" s="50">
        <f>SUM(F61,F57)</f>
        <v>91000</v>
      </c>
      <c r="G56" s="50">
        <f>SUM(G61,G57)</f>
        <v>56460.28</v>
      </c>
      <c r="H56" s="51">
        <f>G56*100/F56</f>
        <v>62.04426373626374</v>
      </c>
    </row>
    <row r="57" spans="1:8" s="34" customFormat="1" ht="12.75">
      <c r="A57" s="52"/>
      <c r="B57" s="262">
        <v>75023</v>
      </c>
      <c r="C57" s="67"/>
      <c r="D57" s="73"/>
      <c r="E57" s="74" t="s">
        <v>13</v>
      </c>
      <c r="F57" s="75">
        <f>SUM(F58)</f>
        <v>65000</v>
      </c>
      <c r="G57" s="75">
        <f>SUM(G58)</f>
        <v>30620.68</v>
      </c>
      <c r="H57" s="216">
        <f>G57*100/F57</f>
        <v>47.108738461538465</v>
      </c>
    </row>
    <row r="58" spans="1:8" s="147" customFormat="1" ht="12.75">
      <c r="A58" s="169"/>
      <c r="B58" s="220"/>
      <c r="C58" s="231"/>
      <c r="D58" s="238">
        <v>6060</v>
      </c>
      <c r="E58" s="171" t="s">
        <v>30</v>
      </c>
      <c r="F58" s="206">
        <v>65000</v>
      </c>
      <c r="G58" s="141">
        <v>30620.68</v>
      </c>
      <c r="H58" s="37">
        <f>G58*100/F58</f>
        <v>47.108738461538465</v>
      </c>
    </row>
    <row r="59" spans="1:8" s="44" customFormat="1" ht="12.75">
      <c r="A59" s="40"/>
      <c r="B59" s="55"/>
      <c r="C59" s="43"/>
      <c r="D59" s="207"/>
      <c r="E59" s="208" t="s">
        <v>41</v>
      </c>
      <c r="F59" s="209"/>
      <c r="G59" s="150">
        <v>16958</v>
      </c>
      <c r="H59" s="161"/>
    </row>
    <row r="60" spans="1:8" s="44" customFormat="1" ht="12.75">
      <c r="A60" s="40"/>
      <c r="B60" s="69"/>
      <c r="C60" s="42"/>
      <c r="D60" s="108"/>
      <c r="E60" s="210" t="s">
        <v>79</v>
      </c>
      <c r="F60" s="209" t="s">
        <v>36</v>
      </c>
      <c r="G60" s="150">
        <v>13662.68</v>
      </c>
      <c r="H60" s="151" t="s">
        <v>36</v>
      </c>
    </row>
    <row r="61" spans="1:8" s="34" customFormat="1" ht="12.75">
      <c r="A61" s="29"/>
      <c r="B61" s="263">
        <v>75075</v>
      </c>
      <c r="C61" s="81"/>
      <c r="D61" s="57"/>
      <c r="E61" s="82" t="s">
        <v>82</v>
      </c>
      <c r="F61" s="182">
        <f>SUM(F62)</f>
        <v>26000</v>
      </c>
      <c r="G61" s="182">
        <f>SUM(G62)</f>
        <v>25839.6</v>
      </c>
      <c r="H61" s="83">
        <f>G61*100/F61</f>
        <v>99.38307692307693</v>
      </c>
    </row>
    <row r="62" spans="1:8" s="147" customFormat="1" ht="12.75">
      <c r="A62" s="169"/>
      <c r="B62" s="220"/>
      <c r="C62" s="231"/>
      <c r="D62" s="253">
        <v>6050</v>
      </c>
      <c r="E62" s="184" t="s">
        <v>27</v>
      </c>
      <c r="F62" s="185">
        <v>26000</v>
      </c>
      <c r="G62" s="186">
        <v>25839.6</v>
      </c>
      <c r="H62" s="124">
        <f>G62*100/F62</f>
        <v>99.38307692307693</v>
      </c>
    </row>
    <row r="63" spans="1:8" s="147" customFormat="1" ht="26.25" thickBot="1">
      <c r="A63" s="183"/>
      <c r="B63" s="243"/>
      <c r="C63" s="230"/>
      <c r="D63" s="45"/>
      <c r="E63" s="198" t="s">
        <v>83</v>
      </c>
      <c r="F63" s="258"/>
      <c r="G63" s="259">
        <v>25839.6</v>
      </c>
      <c r="H63" s="260"/>
    </row>
    <row r="64" spans="1:8" s="28" customFormat="1" ht="12.75">
      <c r="A64" s="117">
        <v>801</v>
      </c>
      <c r="B64" s="47"/>
      <c r="C64" s="47"/>
      <c r="D64" s="48"/>
      <c r="E64" s="49" t="s">
        <v>8</v>
      </c>
      <c r="F64" s="84">
        <f>SUM(F79,F76,F73,F68,F65)</f>
        <v>684031</v>
      </c>
      <c r="G64" s="84">
        <f>SUM(G79,G76,G73,G68,G65)</f>
        <v>641707.6699999999</v>
      </c>
      <c r="H64" s="51">
        <f>G64*100/F64</f>
        <v>93.81265907539277</v>
      </c>
    </row>
    <row r="65" spans="1:8" s="34" customFormat="1" ht="12.75">
      <c r="A65" s="52"/>
      <c r="B65" s="241">
        <v>80101</v>
      </c>
      <c r="C65" s="30"/>
      <c r="D65" s="31"/>
      <c r="E65" s="90" t="s">
        <v>19</v>
      </c>
      <c r="F65" s="119">
        <f>SUM(F66)</f>
        <v>50000</v>
      </c>
      <c r="G65" s="119">
        <f>SUM(G66)</f>
        <v>29280</v>
      </c>
      <c r="H65" s="83">
        <f>G65*100/F65</f>
        <v>58.56</v>
      </c>
    </row>
    <row r="66" spans="1:8" s="147" customFormat="1" ht="13.5" customHeight="1">
      <c r="A66" s="144"/>
      <c r="B66" s="169"/>
      <c r="C66" s="231"/>
      <c r="D66" s="238">
        <v>6050</v>
      </c>
      <c r="E66" s="171" t="s">
        <v>27</v>
      </c>
      <c r="F66" s="221">
        <v>50000</v>
      </c>
      <c r="G66" s="141">
        <v>29280</v>
      </c>
      <c r="H66" s="37">
        <f>G66*100/F66</f>
        <v>58.56</v>
      </c>
    </row>
    <row r="67" spans="1:8" s="44" customFormat="1" ht="25.5">
      <c r="A67" s="39"/>
      <c r="B67" s="72"/>
      <c r="C67" s="43"/>
      <c r="D67" s="59"/>
      <c r="E67" s="208" t="s">
        <v>84</v>
      </c>
      <c r="F67" s="222"/>
      <c r="G67" s="176">
        <v>29280</v>
      </c>
      <c r="H67" s="161"/>
    </row>
    <row r="68" spans="1:8" s="34" customFormat="1" ht="12.75">
      <c r="A68" s="29"/>
      <c r="B68" s="89">
        <v>80104</v>
      </c>
      <c r="C68" s="30"/>
      <c r="D68" s="31"/>
      <c r="E68" s="90" t="s">
        <v>34</v>
      </c>
      <c r="F68" s="119">
        <f>SUM(F71,F69)</f>
        <v>19500</v>
      </c>
      <c r="G68" s="119">
        <f>SUM(G71,G69)</f>
        <v>4750.01</v>
      </c>
      <c r="H68" s="83">
        <f>G68*100/F68</f>
        <v>24.359025641025642</v>
      </c>
    </row>
    <row r="69" spans="1:8" s="147" customFormat="1" ht="13.5" customHeight="1">
      <c r="A69" s="144"/>
      <c r="B69" s="169"/>
      <c r="C69" s="231"/>
      <c r="D69" s="253">
        <v>6050</v>
      </c>
      <c r="E69" s="184" t="s">
        <v>27</v>
      </c>
      <c r="F69" s="214">
        <v>15000</v>
      </c>
      <c r="G69" s="186">
        <v>250</v>
      </c>
      <c r="H69" s="124">
        <f>G69*100/F69</f>
        <v>1.6666666666666667</v>
      </c>
    </row>
    <row r="70" spans="1:8" s="44" customFormat="1" ht="25.5">
      <c r="A70" s="39"/>
      <c r="B70" s="40"/>
      <c r="C70" s="43"/>
      <c r="D70" s="59"/>
      <c r="E70" s="71" t="s">
        <v>42</v>
      </c>
      <c r="F70" s="223"/>
      <c r="G70" s="85">
        <v>250</v>
      </c>
      <c r="H70" s="224"/>
    </row>
    <row r="71" spans="1:8" s="147" customFormat="1" ht="12.75">
      <c r="A71" s="144"/>
      <c r="B71" s="169"/>
      <c r="C71" s="231"/>
      <c r="D71" s="238">
        <v>6060</v>
      </c>
      <c r="E71" s="100" t="s">
        <v>30</v>
      </c>
      <c r="F71" s="94">
        <v>4500</v>
      </c>
      <c r="G71" s="160">
        <v>4500.01</v>
      </c>
      <c r="H71" s="37">
        <f>G71*100/F71</f>
        <v>100.00022222222222</v>
      </c>
    </row>
    <row r="72" spans="1:8" s="44" customFormat="1" ht="25.5">
      <c r="A72" s="40"/>
      <c r="B72" s="69"/>
      <c r="C72" s="42"/>
      <c r="D72" s="96"/>
      <c r="E72" s="179" t="s">
        <v>85</v>
      </c>
      <c r="F72" s="222"/>
      <c r="G72" s="191">
        <v>4500.01</v>
      </c>
      <c r="H72" s="161"/>
    </row>
    <row r="73" spans="1:8" s="34" customFormat="1" ht="12.75">
      <c r="A73" s="29"/>
      <c r="B73" s="86">
        <v>80110</v>
      </c>
      <c r="C73" s="30"/>
      <c r="D73" s="31"/>
      <c r="E73" s="90" t="s">
        <v>24</v>
      </c>
      <c r="F73" s="87">
        <f>SUM(F74)</f>
        <v>80000</v>
      </c>
      <c r="G73" s="87">
        <f>SUM(G74)</f>
        <v>74576</v>
      </c>
      <c r="H73" s="83">
        <f>G73*100/F73</f>
        <v>93.22</v>
      </c>
    </row>
    <row r="74" spans="1:8" s="147" customFormat="1" ht="12.75">
      <c r="A74" s="144"/>
      <c r="B74" s="169"/>
      <c r="C74" s="231"/>
      <c r="D74" s="238">
        <v>6050</v>
      </c>
      <c r="E74" s="171" t="s">
        <v>27</v>
      </c>
      <c r="F74" s="221">
        <v>80000</v>
      </c>
      <c r="G74" s="141">
        <v>74576</v>
      </c>
      <c r="H74" s="37">
        <f>G74*100/F74</f>
        <v>93.22</v>
      </c>
    </row>
    <row r="75" spans="1:8" s="44" customFormat="1" ht="12.75">
      <c r="A75" s="40"/>
      <c r="B75" s="69"/>
      <c r="C75" s="42"/>
      <c r="D75" s="96"/>
      <c r="E75" s="225" t="s">
        <v>86</v>
      </c>
      <c r="F75" s="222"/>
      <c r="G75" s="226">
        <v>74576</v>
      </c>
      <c r="H75" s="161"/>
    </row>
    <row r="76" spans="1:8" s="34" customFormat="1" ht="12.75">
      <c r="A76" s="29"/>
      <c r="B76" s="89">
        <v>80113</v>
      </c>
      <c r="C76" s="30"/>
      <c r="D76" s="31"/>
      <c r="E76" s="90" t="s">
        <v>43</v>
      </c>
      <c r="F76" s="91">
        <f>SUM(F77)</f>
        <v>204531</v>
      </c>
      <c r="G76" s="91">
        <f>SUM(G77)</f>
        <v>204530.5</v>
      </c>
      <c r="H76" s="83">
        <f>G76*100/F76</f>
        <v>99.99975553828025</v>
      </c>
    </row>
    <row r="77" spans="1:8" s="147" customFormat="1" ht="12.75">
      <c r="A77" s="144"/>
      <c r="B77" s="169"/>
      <c r="C77" s="170"/>
      <c r="D77" s="35">
        <v>6060</v>
      </c>
      <c r="E77" s="180" t="s">
        <v>30</v>
      </c>
      <c r="F77" s="94">
        <v>204531</v>
      </c>
      <c r="G77" s="160">
        <v>204530.5</v>
      </c>
      <c r="H77" s="124">
        <f>G77*100/F77</f>
        <v>99.99975553828025</v>
      </c>
    </row>
    <row r="78" spans="1:8" s="147" customFormat="1" ht="27" customHeight="1">
      <c r="A78" s="144"/>
      <c r="B78" s="168"/>
      <c r="C78" s="170"/>
      <c r="D78" s="35" t="s">
        <v>36</v>
      </c>
      <c r="E78" s="107" t="s">
        <v>87</v>
      </c>
      <c r="F78" s="227" t="s">
        <v>36</v>
      </c>
      <c r="G78" s="143">
        <v>204530.5</v>
      </c>
      <c r="H78" s="161" t="s">
        <v>36</v>
      </c>
    </row>
    <row r="79" spans="1:8" s="34" customFormat="1" ht="12.75">
      <c r="A79" s="97"/>
      <c r="B79" s="99">
        <v>80195</v>
      </c>
      <c r="C79" s="30"/>
      <c r="D79" s="31"/>
      <c r="E79" s="90" t="s">
        <v>23</v>
      </c>
      <c r="F79" s="121">
        <f>SUM(F80)</f>
        <v>330000</v>
      </c>
      <c r="G79" s="121">
        <f>SUM(G80)</f>
        <v>328571.16</v>
      </c>
      <c r="H79" s="83">
        <f>G79*100/F79</f>
        <v>99.56701818181817</v>
      </c>
    </row>
    <row r="80" spans="1:8" s="147" customFormat="1" ht="12.75">
      <c r="A80" s="144"/>
      <c r="B80" s="169"/>
      <c r="C80" s="231"/>
      <c r="D80" s="253">
        <v>6050</v>
      </c>
      <c r="E80" s="184" t="s">
        <v>27</v>
      </c>
      <c r="F80" s="214">
        <v>330000</v>
      </c>
      <c r="G80" s="186">
        <v>328571.16</v>
      </c>
      <c r="H80" s="124">
        <f>G80*100/F80</f>
        <v>99.56701818181817</v>
      </c>
    </row>
    <row r="81" spans="1:8" s="44" customFormat="1" ht="13.5" thickBot="1">
      <c r="A81" s="60"/>
      <c r="B81" s="61"/>
      <c r="C81" s="62"/>
      <c r="D81" s="197"/>
      <c r="E81" s="46" t="s">
        <v>44</v>
      </c>
      <c r="F81" s="228"/>
      <c r="G81" s="63">
        <v>328571.16</v>
      </c>
      <c r="H81" s="229"/>
    </row>
    <row r="82" spans="1:9" s="219" customFormat="1" ht="12.75">
      <c r="A82" s="290" t="s">
        <v>35</v>
      </c>
      <c r="B82" s="291">
        <v>3</v>
      </c>
      <c r="C82" s="292"/>
      <c r="D82" s="292"/>
      <c r="E82" s="293"/>
      <c r="F82" s="292"/>
      <c r="G82" s="139"/>
      <c r="H82" s="135" t="s">
        <v>36</v>
      </c>
      <c r="I82" s="139"/>
    </row>
    <row r="83" spans="1:9" s="219" customFormat="1" ht="13.5" thickBot="1">
      <c r="A83" s="290"/>
      <c r="B83" s="291"/>
      <c r="C83" s="292"/>
      <c r="D83" s="292"/>
      <c r="E83" s="293"/>
      <c r="F83" s="292"/>
      <c r="G83" s="139"/>
      <c r="H83" s="135"/>
      <c r="I83" s="139"/>
    </row>
    <row r="84" spans="1:8" s="20" customFormat="1" ht="13.5" thickBot="1">
      <c r="A84" s="16" t="s">
        <v>16</v>
      </c>
      <c r="B84" s="17" t="s">
        <v>31</v>
      </c>
      <c r="C84" s="296" t="s">
        <v>20</v>
      </c>
      <c r="D84" s="297"/>
      <c r="E84" s="18" t="s">
        <v>15</v>
      </c>
      <c r="F84" s="17" t="s">
        <v>37</v>
      </c>
      <c r="G84" s="19" t="s">
        <v>38</v>
      </c>
      <c r="H84" s="134" t="s">
        <v>39</v>
      </c>
    </row>
    <row r="85" spans="1:8" s="28" customFormat="1" ht="17.25" customHeight="1">
      <c r="A85" s="234">
        <v>900</v>
      </c>
      <c r="B85" s="103"/>
      <c r="C85" s="103"/>
      <c r="D85" s="104"/>
      <c r="E85" s="105" t="s">
        <v>25</v>
      </c>
      <c r="F85" s="106">
        <f>SUM(F100,F95,F92,F86)</f>
        <v>1141340</v>
      </c>
      <c r="G85" s="106">
        <f>SUM(G100,G95,G92,G86)</f>
        <v>905970.02</v>
      </c>
      <c r="H85" s="51">
        <f>G85*100/F85</f>
        <v>79.37775071407293</v>
      </c>
    </row>
    <row r="86" spans="1:8" s="34" customFormat="1" ht="12.75">
      <c r="A86" s="29"/>
      <c r="B86" s="89">
        <v>90002</v>
      </c>
      <c r="C86" s="81"/>
      <c r="D86" s="57"/>
      <c r="E86" s="82" t="s">
        <v>21</v>
      </c>
      <c r="F86" s="91">
        <f>SUM(F87)</f>
        <v>719800</v>
      </c>
      <c r="G86" s="91">
        <f>SUM(G87)</f>
        <v>549298.9</v>
      </c>
      <c r="H86" s="83">
        <f>G86*100/F86</f>
        <v>76.31271186440678</v>
      </c>
    </row>
    <row r="87" spans="1:8" s="147" customFormat="1" ht="12.75">
      <c r="A87" s="144"/>
      <c r="B87" s="169"/>
      <c r="C87" s="231"/>
      <c r="D87" s="253">
        <v>6050</v>
      </c>
      <c r="E87" s="146" t="s">
        <v>27</v>
      </c>
      <c r="F87" s="206">
        <v>719800</v>
      </c>
      <c r="G87" s="141">
        <v>549298.9</v>
      </c>
      <c r="H87" s="109">
        <f>G87*100/F87</f>
        <v>76.31271186440678</v>
      </c>
    </row>
    <row r="88" spans="1:8" s="44" customFormat="1" ht="38.25">
      <c r="A88" s="39"/>
      <c r="B88" s="40"/>
      <c r="C88" s="43"/>
      <c r="D88" s="55"/>
      <c r="E88" s="235" t="s">
        <v>0</v>
      </c>
      <c r="F88" s="236" t="s">
        <v>36</v>
      </c>
      <c r="G88" s="176">
        <v>549298.9</v>
      </c>
      <c r="H88" s="177" t="s">
        <v>36</v>
      </c>
    </row>
    <row r="89" spans="1:8" s="44" customFormat="1" ht="25.5">
      <c r="A89" s="39"/>
      <c r="B89" s="40"/>
      <c r="C89" s="43"/>
      <c r="D89" s="55"/>
      <c r="E89" s="237" t="s">
        <v>88</v>
      </c>
      <c r="F89" s="236"/>
      <c r="G89" s="176">
        <v>0</v>
      </c>
      <c r="H89" s="188"/>
    </row>
    <row r="90" spans="1:8" s="44" customFormat="1" ht="25.5">
      <c r="A90" s="39"/>
      <c r="B90" s="40"/>
      <c r="C90" s="43"/>
      <c r="D90" s="55"/>
      <c r="E90" s="237" t="s">
        <v>89</v>
      </c>
      <c r="F90" s="236"/>
      <c r="G90" s="176">
        <v>0</v>
      </c>
      <c r="H90" s="188"/>
    </row>
    <row r="91" spans="1:8" s="44" customFormat="1" ht="76.5">
      <c r="A91" s="39"/>
      <c r="B91" s="72"/>
      <c r="C91" s="42"/>
      <c r="D91" s="69"/>
      <c r="E91" s="189" t="s">
        <v>90</v>
      </c>
      <c r="F91" s="236"/>
      <c r="G91" s="176">
        <v>0</v>
      </c>
      <c r="H91" s="188"/>
    </row>
    <row r="92" spans="1:8" s="34" customFormat="1" ht="12.75" customHeight="1">
      <c r="A92" s="29"/>
      <c r="B92" s="89">
        <v>90003</v>
      </c>
      <c r="C92" s="81"/>
      <c r="D92" s="57"/>
      <c r="E92" s="90" t="s">
        <v>1</v>
      </c>
      <c r="F92" s="121">
        <f>SUM(F93)</f>
        <v>88250</v>
      </c>
      <c r="G92" s="121">
        <f>SUM(G93)</f>
        <v>88212.4</v>
      </c>
      <c r="H92" s="83">
        <f>G92*100/F92</f>
        <v>99.95739376770538</v>
      </c>
    </row>
    <row r="93" spans="1:8" s="147" customFormat="1" ht="12.75">
      <c r="A93" s="144"/>
      <c r="B93" s="169"/>
      <c r="C93" s="231"/>
      <c r="D93" s="253">
        <v>6050</v>
      </c>
      <c r="E93" s="184" t="s">
        <v>27</v>
      </c>
      <c r="F93" s="185">
        <v>88250</v>
      </c>
      <c r="G93" s="186">
        <v>88212.4</v>
      </c>
      <c r="H93" s="124">
        <f>G93*100/F93</f>
        <v>99.95739376770538</v>
      </c>
    </row>
    <row r="94" spans="1:8" s="44" customFormat="1" ht="25.5">
      <c r="A94" s="40"/>
      <c r="B94" s="69"/>
      <c r="C94" s="42"/>
      <c r="D94" s="69"/>
      <c r="E94" s="71" t="s">
        <v>91</v>
      </c>
      <c r="F94" s="187" t="s">
        <v>36</v>
      </c>
      <c r="G94" s="85">
        <v>88212.4</v>
      </c>
      <c r="H94" s="188" t="s">
        <v>36</v>
      </c>
    </row>
    <row r="95" spans="1:8" s="34" customFormat="1" ht="12.75">
      <c r="A95" s="29"/>
      <c r="B95" s="86">
        <v>90015</v>
      </c>
      <c r="C95" s="30"/>
      <c r="D95" s="31"/>
      <c r="E95" s="90" t="s">
        <v>17</v>
      </c>
      <c r="F95" s="119">
        <f>SUM(F96)</f>
        <v>221990</v>
      </c>
      <c r="G95" s="119">
        <f>SUM(G96)</f>
        <v>198108.73</v>
      </c>
      <c r="H95" s="83">
        <f>G95*100/F95</f>
        <v>89.24218658498131</v>
      </c>
    </row>
    <row r="96" spans="1:8" s="147" customFormat="1" ht="15.75" customHeight="1">
      <c r="A96" s="144"/>
      <c r="B96" s="169"/>
      <c r="C96" s="170"/>
      <c r="D96" s="205">
        <v>6050</v>
      </c>
      <c r="E96" s="202" t="s">
        <v>47</v>
      </c>
      <c r="F96" s="239">
        <v>221990</v>
      </c>
      <c r="G96" s="160">
        <v>198108.73</v>
      </c>
      <c r="H96" s="109">
        <f>G96*100/F96</f>
        <v>89.24218658498131</v>
      </c>
    </row>
    <row r="97" spans="1:8" s="147" customFormat="1" ht="25.5">
      <c r="A97" s="144"/>
      <c r="B97" s="144"/>
      <c r="C97" s="145"/>
      <c r="D97" s="92"/>
      <c r="E97" s="274" t="s">
        <v>92</v>
      </c>
      <c r="F97" s="240"/>
      <c r="G97" s="150">
        <v>191642.73</v>
      </c>
      <c r="H97" s="224"/>
    </row>
    <row r="98" spans="1:8" s="147" customFormat="1" ht="12.75">
      <c r="A98" s="144"/>
      <c r="B98" s="144"/>
      <c r="C98" s="144"/>
      <c r="D98" s="95"/>
      <c r="E98" s="174" t="s">
        <v>93</v>
      </c>
      <c r="F98" s="240"/>
      <c r="G98" s="150">
        <v>6466</v>
      </c>
      <c r="H98" s="224"/>
    </row>
    <row r="99" spans="1:8" s="147" customFormat="1" ht="12.75">
      <c r="A99" s="144"/>
      <c r="B99" s="204"/>
      <c r="C99" s="204"/>
      <c r="D99" s="275"/>
      <c r="E99" s="157" t="s">
        <v>94</v>
      </c>
      <c r="F99" s="240"/>
      <c r="G99" s="150">
        <v>0</v>
      </c>
      <c r="H99" s="224"/>
    </row>
    <row r="100" spans="1:8" s="34" customFormat="1" ht="12.75">
      <c r="A100" s="29"/>
      <c r="B100" s="89">
        <v>90095</v>
      </c>
      <c r="C100" s="97"/>
      <c r="D100" s="33"/>
      <c r="E100" s="82" t="s">
        <v>23</v>
      </c>
      <c r="F100" s="87">
        <f>SUM(F101)</f>
        <v>111300</v>
      </c>
      <c r="G100" s="87">
        <f>SUM(G101)</f>
        <v>70349.99</v>
      </c>
      <c r="H100" s="83">
        <f>G100*100/F100</f>
        <v>63.20753818508536</v>
      </c>
    </row>
    <row r="101" spans="1:8" s="147" customFormat="1" ht="12.75">
      <c r="A101" s="212"/>
      <c r="B101" s="169"/>
      <c r="C101" s="232"/>
      <c r="D101" s="122">
        <v>6050</v>
      </c>
      <c r="E101" s="276" t="s">
        <v>27</v>
      </c>
      <c r="F101" s="239">
        <v>111300</v>
      </c>
      <c r="G101" s="160">
        <v>70349.99</v>
      </c>
      <c r="H101" s="109">
        <f>G101*100/F101</f>
        <v>63.20753818508536</v>
      </c>
    </row>
    <row r="102" spans="1:8" s="44" customFormat="1" ht="12.75">
      <c r="A102" s="111"/>
      <c r="B102" s="40"/>
      <c r="C102" s="43"/>
      <c r="D102" s="55"/>
      <c r="E102" s="211" t="s">
        <v>95</v>
      </c>
      <c r="F102" s="175" t="s">
        <v>36</v>
      </c>
      <c r="G102" s="176">
        <v>64050</v>
      </c>
      <c r="H102" s="177" t="s">
        <v>36</v>
      </c>
    </row>
    <row r="103" spans="1:8" s="44" customFormat="1" ht="25.5">
      <c r="A103" s="111"/>
      <c r="B103" s="40"/>
      <c r="C103" s="43"/>
      <c r="D103" s="55"/>
      <c r="E103" s="189" t="s">
        <v>96</v>
      </c>
      <c r="F103" s="175"/>
      <c r="G103" s="176">
        <v>0</v>
      </c>
      <c r="H103" s="177"/>
    </row>
    <row r="104" spans="1:8" s="44" customFormat="1" ht="13.5" thickBot="1">
      <c r="A104" s="245"/>
      <c r="B104" s="61"/>
      <c r="C104" s="62"/>
      <c r="D104" s="130"/>
      <c r="E104" s="198" t="s">
        <v>97</v>
      </c>
      <c r="F104" s="247"/>
      <c r="G104" s="101">
        <v>6299.99</v>
      </c>
      <c r="H104" s="264"/>
    </row>
    <row r="105" spans="1:8" s="28" customFormat="1" ht="12.75">
      <c r="A105" s="234">
        <v>921</v>
      </c>
      <c r="B105" s="103"/>
      <c r="C105" s="103"/>
      <c r="D105" s="104"/>
      <c r="E105" s="105" t="s">
        <v>11</v>
      </c>
      <c r="F105" s="106">
        <f>SUM(F106)</f>
        <v>30000</v>
      </c>
      <c r="G105" s="106">
        <f>SUM(G106)</f>
        <v>1488</v>
      </c>
      <c r="H105" s="265">
        <f>G105*100/F105</f>
        <v>4.96</v>
      </c>
    </row>
    <row r="106" spans="1:8" s="34" customFormat="1" ht="12.75">
      <c r="A106" s="29"/>
      <c r="B106" s="89">
        <v>92116</v>
      </c>
      <c r="C106" s="81"/>
      <c r="D106" s="57"/>
      <c r="E106" s="82" t="s">
        <v>32</v>
      </c>
      <c r="F106" s="91">
        <f>SUM(F107)</f>
        <v>30000</v>
      </c>
      <c r="G106" s="91">
        <f>SUM(G107)</f>
        <v>1488</v>
      </c>
      <c r="H106" s="83">
        <f>G106*100/F106</f>
        <v>4.96</v>
      </c>
    </row>
    <row r="107" spans="1:8" s="147" customFormat="1" ht="12.75">
      <c r="A107" s="144"/>
      <c r="B107" s="212"/>
      <c r="C107" s="196"/>
      <c r="D107" s="253">
        <v>6050</v>
      </c>
      <c r="E107" s="184" t="s">
        <v>27</v>
      </c>
      <c r="F107" s="242">
        <v>30000</v>
      </c>
      <c r="G107" s="186">
        <v>1488</v>
      </c>
      <c r="H107" s="124">
        <f>G107*100/F107</f>
        <v>4.96</v>
      </c>
    </row>
    <row r="108" spans="1:8" s="44" customFormat="1" ht="13.5" thickBot="1">
      <c r="A108" s="61"/>
      <c r="B108" s="266"/>
      <c r="C108" s="245"/>
      <c r="D108" s="62"/>
      <c r="E108" s="46" t="s">
        <v>2</v>
      </c>
      <c r="F108" s="247" t="s">
        <v>36</v>
      </c>
      <c r="G108" s="63">
        <v>1488</v>
      </c>
      <c r="H108" s="267" t="s">
        <v>36</v>
      </c>
    </row>
    <row r="109" spans="1:9" s="219" customFormat="1" ht="12.75">
      <c r="A109" s="290" t="s">
        <v>35</v>
      </c>
      <c r="B109" s="291">
        <v>4</v>
      </c>
      <c r="C109" s="292"/>
      <c r="D109" s="292"/>
      <c r="E109" s="293"/>
      <c r="F109" s="292"/>
      <c r="G109" s="139"/>
      <c r="H109" s="135" t="s">
        <v>36</v>
      </c>
      <c r="I109" s="139"/>
    </row>
    <row r="110" spans="1:9" s="219" customFormat="1" ht="13.5" thickBot="1">
      <c r="A110" s="290"/>
      <c r="B110" s="291"/>
      <c r="C110" s="292"/>
      <c r="D110" s="292"/>
      <c r="E110" s="293"/>
      <c r="F110" s="292"/>
      <c r="G110" s="139"/>
      <c r="H110" s="135"/>
      <c r="I110" s="139"/>
    </row>
    <row r="111" spans="1:8" s="20" customFormat="1" ht="13.5" thickBot="1">
      <c r="A111" s="16" t="s">
        <v>16</v>
      </c>
      <c r="B111" s="17" t="s">
        <v>31</v>
      </c>
      <c r="C111" s="296" t="s">
        <v>20</v>
      </c>
      <c r="D111" s="297"/>
      <c r="E111" s="18" t="s">
        <v>15</v>
      </c>
      <c r="F111" s="17" t="s">
        <v>37</v>
      </c>
      <c r="G111" s="19" t="s">
        <v>38</v>
      </c>
      <c r="H111" s="134" t="s">
        <v>39</v>
      </c>
    </row>
    <row r="112" spans="1:8" s="28" customFormat="1" ht="12.75">
      <c r="A112" s="102">
        <v>926</v>
      </c>
      <c r="B112" s="103"/>
      <c r="C112" s="103"/>
      <c r="D112" s="104"/>
      <c r="E112" s="105" t="s">
        <v>10</v>
      </c>
      <c r="F112" s="110">
        <f>SUM(F113)</f>
        <v>684796</v>
      </c>
      <c r="G112" s="110">
        <f>SUM(G113)</f>
        <v>525090.86</v>
      </c>
      <c r="H112" s="26">
        <f>G112*100/F112</f>
        <v>76.6784356217034</v>
      </c>
    </row>
    <row r="113" spans="1:8" s="34" customFormat="1" ht="12.75">
      <c r="A113" s="29"/>
      <c r="B113" s="89">
        <v>92695</v>
      </c>
      <c r="C113" s="81"/>
      <c r="D113" s="57"/>
      <c r="E113" s="82" t="s">
        <v>23</v>
      </c>
      <c r="F113" s="182">
        <f>SUM(F114)</f>
        <v>684796</v>
      </c>
      <c r="G113" s="182">
        <f>SUM(G114)</f>
        <v>525090.86</v>
      </c>
      <c r="H113" s="83">
        <f>G113*100/F113</f>
        <v>76.6784356217034</v>
      </c>
    </row>
    <row r="114" spans="1:8" s="147" customFormat="1" ht="12.75">
      <c r="A114" s="169"/>
      <c r="B114" s="54"/>
      <c r="C114" s="196"/>
      <c r="D114" s="238">
        <v>6050</v>
      </c>
      <c r="E114" s="171" t="s">
        <v>27</v>
      </c>
      <c r="F114" s="173">
        <v>684796</v>
      </c>
      <c r="G114" s="142">
        <v>525090.86</v>
      </c>
      <c r="H114" s="37">
        <f>G114*100/F114</f>
        <v>76.6784356217034</v>
      </c>
    </row>
    <row r="115" spans="1:8" s="147" customFormat="1" ht="12.75">
      <c r="A115" s="169"/>
      <c r="B115" s="54"/>
      <c r="C115" s="212"/>
      <c r="D115" s="36"/>
      <c r="E115" s="244" t="s">
        <v>98</v>
      </c>
      <c r="F115" s="240"/>
      <c r="G115" s="150">
        <v>85392.86</v>
      </c>
      <c r="H115" s="161"/>
    </row>
    <row r="116" spans="1:8" s="147" customFormat="1" ht="12.75">
      <c r="A116" s="169"/>
      <c r="B116" s="54"/>
      <c r="C116" s="212"/>
      <c r="D116" s="36"/>
      <c r="E116" s="211" t="s">
        <v>3</v>
      </c>
      <c r="F116" s="240"/>
      <c r="G116" s="150">
        <v>128286</v>
      </c>
      <c r="H116" s="161"/>
    </row>
    <row r="117" spans="1:8" s="147" customFormat="1" ht="12.75">
      <c r="A117" s="169"/>
      <c r="B117" s="54"/>
      <c r="C117" s="212"/>
      <c r="D117" s="36"/>
      <c r="E117" s="225" t="s">
        <v>99</v>
      </c>
      <c r="F117" s="240"/>
      <c r="G117" s="150">
        <v>16714</v>
      </c>
      <c r="H117" s="161"/>
    </row>
    <row r="118" spans="1:8" s="44" customFormat="1" ht="25.5">
      <c r="A118" s="40"/>
      <c r="B118" s="43"/>
      <c r="C118" s="111"/>
      <c r="D118" s="59"/>
      <c r="E118" s="179" t="s">
        <v>100</v>
      </c>
      <c r="F118" s="175"/>
      <c r="G118" s="176">
        <v>80150</v>
      </c>
      <c r="H118" s="161"/>
    </row>
    <row r="119" spans="1:8" s="44" customFormat="1" ht="13.5" thickBot="1">
      <c r="A119" s="61"/>
      <c r="B119" s="62"/>
      <c r="C119" s="245"/>
      <c r="D119" s="197"/>
      <c r="E119" s="246" t="s">
        <v>101</v>
      </c>
      <c r="F119" s="247"/>
      <c r="G119" s="101">
        <v>214548</v>
      </c>
      <c r="H119" s="248"/>
    </row>
    <row r="120" spans="1:8" s="28" customFormat="1" ht="13.5" thickBot="1">
      <c r="A120" s="27"/>
      <c r="B120" s="27"/>
      <c r="C120" s="27"/>
      <c r="D120" s="27"/>
      <c r="E120" s="112" t="s">
        <v>29</v>
      </c>
      <c r="F120" s="249">
        <f>SUM(F112,F105,F85,F64,F56,F52,F40,F24,F6)</f>
        <v>10270660</v>
      </c>
      <c r="G120" s="249">
        <f>SUM(G112,G105,G85,G64,G56,G52,G40,G24,G6)</f>
        <v>9503771.72</v>
      </c>
      <c r="H120" s="250">
        <f>G120*100/F120</f>
        <v>92.53321325017089</v>
      </c>
    </row>
    <row r="122" spans="1:8" s="268" customFormat="1" ht="12.75">
      <c r="A122" s="294" t="s">
        <v>102</v>
      </c>
      <c r="B122" s="294"/>
      <c r="C122" s="294"/>
      <c r="D122" s="294"/>
      <c r="E122" s="294"/>
      <c r="F122" s="294"/>
      <c r="G122" s="295"/>
      <c r="H122" s="295"/>
    </row>
    <row r="123" spans="5:8" s="268" customFormat="1" ht="13.5" thickBot="1">
      <c r="E123" s="270"/>
      <c r="G123" s="271"/>
      <c r="H123" s="272"/>
    </row>
    <row r="124" spans="1:8" s="20" customFormat="1" ht="13.5" thickBot="1">
      <c r="A124" s="16" t="s">
        <v>16</v>
      </c>
      <c r="B124" s="17" t="s">
        <v>31</v>
      </c>
      <c r="C124" s="296" t="s">
        <v>20</v>
      </c>
      <c r="D124" s="297"/>
      <c r="E124" s="18" t="s">
        <v>15</v>
      </c>
      <c r="F124" s="17" t="s">
        <v>37</v>
      </c>
      <c r="G124" s="19" t="s">
        <v>38</v>
      </c>
      <c r="H124" s="134" t="s">
        <v>39</v>
      </c>
    </row>
    <row r="125" spans="1:8" s="28" customFormat="1" ht="17.25" customHeight="1">
      <c r="A125" s="278">
        <v>900</v>
      </c>
      <c r="B125" s="103"/>
      <c r="C125" s="103"/>
      <c r="D125" s="104"/>
      <c r="E125" s="128" t="s">
        <v>25</v>
      </c>
      <c r="F125" s="129">
        <f>SUM(F126)</f>
        <v>555000</v>
      </c>
      <c r="G125" s="129">
        <f>SUM(G126)</f>
        <v>555000</v>
      </c>
      <c r="H125" s="26">
        <f>G125*100/F125</f>
        <v>100</v>
      </c>
    </row>
    <row r="126" spans="1:8" s="34" customFormat="1" ht="12.75">
      <c r="A126" s="29"/>
      <c r="B126" s="86">
        <v>90095</v>
      </c>
      <c r="C126" s="30"/>
      <c r="D126" s="31"/>
      <c r="E126" s="58" t="s">
        <v>23</v>
      </c>
      <c r="F126" s="87">
        <f>SUM(F127)</f>
        <v>555000</v>
      </c>
      <c r="G126" s="87">
        <f>SUM(G127)</f>
        <v>555000</v>
      </c>
      <c r="H126" s="83">
        <f>G126*100/F126</f>
        <v>100</v>
      </c>
    </row>
    <row r="127" spans="1:8" s="147" customFormat="1" ht="25.5">
      <c r="A127" s="169"/>
      <c r="B127" s="220"/>
      <c r="C127" s="231"/>
      <c r="D127" s="253">
        <v>6010</v>
      </c>
      <c r="E127" s="180" t="s">
        <v>5</v>
      </c>
      <c r="F127" s="277">
        <v>555000</v>
      </c>
      <c r="G127" s="186">
        <v>555000</v>
      </c>
      <c r="H127" s="124">
        <f>G127*100/F127</f>
        <v>100</v>
      </c>
    </row>
    <row r="128" spans="1:8" s="147" customFormat="1" ht="13.5" thickBot="1">
      <c r="A128" s="168"/>
      <c r="B128" s="213"/>
      <c r="C128" s="201"/>
      <c r="D128" s="127"/>
      <c r="E128" s="120" t="s">
        <v>46</v>
      </c>
      <c r="F128" s="279" t="s">
        <v>36</v>
      </c>
      <c r="G128" s="76">
        <v>555000</v>
      </c>
      <c r="H128" s="280"/>
    </row>
    <row r="129" spans="1:8" s="28" customFormat="1" ht="13.5" thickBot="1">
      <c r="A129" s="27"/>
      <c r="B129" s="27"/>
      <c r="C129" s="27"/>
      <c r="D129" s="27"/>
      <c r="E129" s="112" t="s">
        <v>29</v>
      </c>
      <c r="F129" s="113">
        <f>SUM(F125)</f>
        <v>555000</v>
      </c>
      <c r="G129" s="113">
        <f>SUM(G125)</f>
        <v>555000</v>
      </c>
      <c r="H129" s="114">
        <f>G129*100/F129</f>
        <v>100</v>
      </c>
    </row>
    <row r="130" spans="1:8" s="44" customFormat="1" ht="14.25" customHeight="1">
      <c r="A130" s="43"/>
      <c r="B130" s="43"/>
      <c r="C130" s="43"/>
      <c r="D130" s="43"/>
      <c r="E130" s="88"/>
      <c r="F130" s="273"/>
      <c r="G130" s="38"/>
      <c r="H130" s="215"/>
    </row>
    <row r="131" spans="1:8" s="268" customFormat="1" ht="12.75">
      <c r="A131" s="294" t="s">
        <v>103</v>
      </c>
      <c r="B131" s="294"/>
      <c r="C131" s="294"/>
      <c r="D131" s="294"/>
      <c r="E131" s="294"/>
      <c r="F131" s="294"/>
      <c r="G131" s="295"/>
      <c r="H131" s="295"/>
    </row>
    <row r="132" spans="1:8" s="268" customFormat="1" ht="13.5" thickBot="1">
      <c r="A132" s="116"/>
      <c r="B132" s="116"/>
      <c r="C132" s="116"/>
      <c r="D132" s="116"/>
      <c r="E132" s="116"/>
      <c r="F132" s="116"/>
      <c r="G132" s="269"/>
      <c r="H132" s="269"/>
    </row>
    <row r="133" spans="1:8" s="20" customFormat="1" ht="13.5" thickBot="1">
      <c r="A133" s="16" t="s">
        <v>16</v>
      </c>
      <c r="B133" s="17" t="s">
        <v>31</v>
      </c>
      <c r="C133" s="296" t="s">
        <v>20</v>
      </c>
      <c r="D133" s="297"/>
      <c r="E133" s="18" t="s">
        <v>15</v>
      </c>
      <c r="F133" s="17" t="s">
        <v>37</v>
      </c>
      <c r="G133" s="19" t="s">
        <v>38</v>
      </c>
      <c r="H133" s="134" t="s">
        <v>39</v>
      </c>
    </row>
    <row r="134" spans="1:8" s="28" customFormat="1" ht="12.75">
      <c r="A134" s="117">
        <v>851</v>
      </c>
      <c r="B134" s="47"/>
      <c r="C134" s="47"/>
      <c r="D134" s="48"/>
      <c r="E134" s="49" t="s">
        <v>12</v>
      </c>
      <c r="F134" s="50">
        <f>SUM(F135)</f>
        <v>60000</v>
      </c>
      <c r="G134" s="50">
        <f>SUM(G135)</f>
        <v>60000</v>
      </c>
      <c r="H134" s="26">
        <f>G134*100/F134</f>
        <v>100</v>
      </c>
    </row>
    <row r="135" spans="1:8" s="34" customFormat="1" ht="12.75">
      <c r="A135" s="52"/>
      <c r="B135" s="125">
        <v>85111</v>
      </c>
      <c r="C135" s="30"/>
      <c r="D135" s="31"/>
      <c r="E135" s="90" t="s">
        <v>33</v>
      </c>
      <c r="F135" s="126">
        <f>SUM(F136)</f>
        <v>60000</v>
      </c>
      <c r="G135" s="126">
        <f>SUM(G136)</f>
        <v>60000</v>
      </c>
      <c r="H135" s="83">
        <f>G135*100/F135</f>
        <v>100</v>
      </c>
    </row>
    <row r="136" spans="1:8" s="147" customFormat="1" ht="38.25">
      <c r="A136" s="169"/>
      <c r="B136" s="54"/>
      <c r="C136" s="196"/>
      <c r="D136" s="123">
        <v>6220</v>
      </c>
      <c r="E136" s="180" t="s">
        <v>45</v>
      </c>
      <c r="F136" s="181">
        <v>60000</v>
      </c>
      <c r="G136" s="141">
        <v>60000</v>
      </c>
      <c r="H136" s="124">
        <f>G136*100/F136</f>
        <v>100</v>
      </c>
    </row>
    <row r="137" spans="1:8" s="44" customFormat="1" ht="26.25" thickBot="1">
      <c r="A137" s="72"/>
      <c r="B137" s="69"/>
      <c r="C137" s="42"/>
      <c r="D137" s="42"/>
      <c r="E137" s="120" t="s">
        <v>4</v>
      </c>
      <c r="F137" s="281" t="s">
        <v>36</v>
      </c>
      <c r="G137" s="56">
        <v>60000</v>
      </c>
      <c r="H137" s="282" t="s">
        <v>36</v>
      </c>
    </row>
    <row r="138" spans="1:8" s="28" customFormat="1" ht="13.5" thickBot="1">
      <c r="A138" s="27"/>
      <c r="B138" s="27"/>
      <c r="C138" s="27"/>
      <c r="D138" s="27"/>
      <c r="E138" s="112" t="s">
        <v>29</v>
      </c>
      <c r="F138" s="113">
        <f>SUM(F134)</f>
        <v>60000</v>
      </c>
      <c r="G138" s="113">
        <f>SUM(G134)</f>
        <v>60000</v>
      </c>
      <c r="H138" s="114">
        <f>G138*100/F138</f>
        <v>100</v>
      </c>
    </row>
    <row r="140" spans="1:2" ht="12.75">
      <c r="A140" s="290" t="s">
        <v>35</v>
      </c>
      <c r="B140" s="291">
        <v>5</v>
      </c>
    </row>
    <row r="141" spans="1:8" s="268" customFormat="1" ht="13.5" customHeight="1">
      <c r="A141" s="294" t="s">
        <v>104</v>
      </c>
      <c r="B141" s="294"/>
      <c r="C141" s="294"/>
      <c r="D141" s="294"/>
      <c r="E141" s="294"/>
      <c r="F141" s="294"/>
      <c r="G141" s="295"/>
      <c r="H141" s="295"/>
    </row>
    <row r="142" spans="1:10" s="268" customFormat="1" ht="13.5" thickBot="1">
      <c r="A142" s="116"/>
      <c r="B142" s="116"/>
      <c r="C142" s="116"/>
      <c r="D142" s="116"/>
      <c r="E142" s="116"/>
      <c r="F142" s="116"/>
      <c r="G142" s="269"/>
      <c r="H142" s="269"/>
      <c r="J142" s="283" t="s">
        <v>36</v>
      </c>
    </row>
    <row r="143" spans="1:8" s="20" customFormat="1" ht="13.5" thickBot="1">
      <c r="A143" s="16" t="s">
        <v>16</v>
      </c>
      <c r="B143" s="17" t="s">
        <v>31</v>
      </c>
      <c r="C143" s="296" t="s">
        <v>20</v>
      </c>
      <c r="D143" s="297"/>
      <c r="E143" s="18" t="s">
        <v>15</v>
      </c>
      <c r="F143" s="17" t="s">
        <v>37</v>
      </c>
      <c r="G143" s="19" t="s">
        <v>38</v>
      </c>
      <c r="H143" s="134" t="s">
        <v>39</v>
      </c>
    </row>
    <row r="144" spans="1:8" s="28" customFormat="1" ht="12.75">
      <c r="A144" s="117">
        <v>600</v>
      </c>
      <c r="B144" s="47"/>
      <c r="C144" s="47"/>
      <c r="D144" s="48"/>
      <c r="E144" s="49" t="s">
        <v>14</v>
      </c>
      <c r="F144" s="50">
        <f>SUM(F186,F145)</f>
        <v>700000</v>
      </c>
      <c r="G144" s="50">
        <f>SUM(G145)</f>
        <v>700000</v>
      </c>
      <c r="H144" s="26">
        <f>G144*100/F144</f>
        <v>100</v>
      </c>
    </row>
    <row r="145" spans="1:8" s="34" customFormat="1" ht="12.75">
      <c r="A145" s="52"/>
      <c r="B145" s="118">
        <v>60016</v>
      </c>
      <c r="C145" s="53"/>
      <c r="D145" s="53"/>
      <c r="E145" s="32" t="s">
        <v>18</v>
      </c>
      <c r="F145" s="119">
        <f>SUM(F146)</f>
        <v>700000</v>
      </c>
      <c r="G145" s="119">
        <f>SUM(G146)</f>
        <v>700000</v>
      </c>
      <c r="H145" s="83">
        <f>G145*100/F145</f>
        <v>100</v>
      </c>
    </row>
    <row r="146" spans="1:9" s="147" customFormat="1" ht="38.25">
      <c r="A146" s="144"/>
      <c r="B146" s="169"/>
      <c r="C146" s="232"/>
      <c r="D146" s="218">
        <v>6610</v>
      </c>
      <c r="E146" s="180" t="s">
        <v>72</v>
      </c>
      <c r="F146" s="181">
        <v>700000</v>
      </c>
      <c r="G146" s="141">
        <v>700000</v>
      </c>
      <c r="H146" s="124">
        <f>G146*100/F146</f>
        <v>100</v>
      </c>
      <c r="I146" s="54"/>
    </row>
    <row r="147" spans="1:9" s="44" customFormat="1" ht="51.75" thickBot="1">
      <c r="A147" s="61"/>
      <c r="B147" s="61"/>
      <c r="C147" s="62"/>
      <c r="D147" s="62"/>
      <c r="E147" s="131" t="s">
        <v>73</v>
      </c>
      <c r="F147" s="284" t="s">
        <v>36</v>
      </c>
      <c r="G147" s="101">
        <v>700000</v>
      </c>
      <c r="H147" s="308" t="s">
        <v>36</v>
      </c>
      <c r="I147" s="43"/>
    </row>
    <row r="148" spans="1:10" s="28" customFormat="1" ht="12.75">
      <c r="A148" s="233">
        <v>750</v>
      </c>
      <c r="B148" s="78"/>
      <c r="C148" s="78"/>
      <c r="D148" s="79"/>
      <c r="E148" s="80" t="s">
        <v>26</v>
      </c>
      <c r="F148" s="50">
        <f>SUM(F149)</f>
        <v>16637</v>
      </c>
      <c r="G148" s="50">
        <f>SUM(G149)</f>
        <v>0</v>
      </c>
      <c r="H148" s="51">
        <f>G148*100/F148</f>
        <v>0</v>
      </c>
      <c r="I148" s="304" t="s">
        <v>36</v>
      </c>
      <c r="J148" s="27"/>
    </row>
    <row r="149" spans="1:10" s="34" customFormat="1" ht="12.75">
      <c r="A149" s="29"/>
      <c r="B149" s="262">
        <v>75023</v>
      </c>
      <c r="C149" s="98"/>
      <c r="D149" s="33"/>
      <c r="E149" s="217" t="s">
        <v>13</v>
      </c>
      <c r="F149" s="75">
        <f>SUM(F150)</f>
        <v>16637</v>
      </c>
      <c r="G149" s="285">
        <f>SUM(G150)</f>
        <v>0</v>
      </c>
      <c r="H149" s="216">
        <f>G149*100/F149</f>
        <v>0</v>
      </c>
      <c r="I149" s="305" t="s">
        <v>36</v>
      </c>
      <c r="J149" s="33"/>
    </row>
    <row r="150" spans="1:10" s="147" customFormat="1" ht="38.25">
      <c r="A150" s="144"/>
      <c r="B150" s="169"/>
      <c r="C150" s="203"/>
      <c r="D150" s="92">
        <v>6639</v>
      </c>
      <c r="E150" s="146" t="s">
        <v>80</v>
      </c>
      <c r="F150" s="206">
        <v>16637</v>
      </c>
      <c r="G150" s="141">
        <f>SUM(G151:G151)</f>
        <v>0</v>
      </c>
      <c r="H150" s="37">
        <f>G150*100/F150</f>
        <v>0</v>
      </c>
      <c r="I150" s="306" t="s">
        <v>36</v>
      </c>
      <c r="J150" s="54"/>
    </row>
    <row r="151" spans="1:10" s="44" customFormat="1" ht="39" thickBot="1">
      <c r="A151" s="72"/>
      <c r="B151" s="69"/>
      <c r="C151" s="42"/>
      <c r="D151" s="96"/>
      <c r="E151" s="211" t="s">
        <v>81</v>
      </c>
      <c r="F151" s="209"/>
      <c r="G151" s="150">
        <v>0</v>
      </c>
      <c r="H151" s="167"/>
      <c r="I151" s="307" t="s">
        <v>36</v>
      </c>
      <c r="J151" s="43"/>
    </row>
    <row r="152" spans="1:8" s="28" customFormat="1" ht="13.5" thickBot="1">
      <c r="A152" s="27"/>
      <c r="B152" s="27"/>
      <c r="C152" s="27"/>
      <c r="D152" s="27"/>
      <c r="E152" s="112" t="s">
        <v>29</v>
      </c>
      <c r="F152" s="113">
        <f>SUM(F148,F144)</f>
        <v>716637</v>
      </c>
      <c r="G152" s="113">
        <f>SUM(G148,G144)</f>
        <v>700000</v>
      </c>
      <c r="H152" s="114">
        <f>G152*100/F152</f>
        <v>97.67846203866114</v>
      </c>
    </row>
    <row r="153" ht="12.75">
      <c r="H153" s="115" t="s">
        <v>36</v>
      </c>
    </row>
    <row r="154" ht="13.5" thickBot="1">
      <c r="H154" s="287" t="s">
        <v>36</v>
      </c>
    </row>
    <row r="155" spans="5:8" s="133" customFormat="1" ht="13.5" thickBot="1">
      <c r="E155" s="289" t="s">
        <v>105</v>
      </c>
      <c r="F155" s="288">
        <f>SUM(F152,F134,F125,F120)</f>
        <v>11602297</v>
      </c>
      <c r="G155" s="288">
        <f>SUM(G152,G134,G125,G120)</f>
        <v>10818771.72</v>
      </c>
      <c r="H155" s="286">
        <f>G155*100/F155</f>
        <v>93.24680897239573</v>
      </c>
    </row>
    <row r="158" spans="1:2" ht="12.75">
      <c r="A158" s="290" t="s">
        <v>35</v>
      </c>
      <c r="B158" s="291">
        <v>6</v>
      </c>
    </row>
  </sheetData>
  <sheetProtection/>
  <mergeCells count="14">
    <mergeCell ref="G1:H1"/>
    <mergeCell ref="C5:D5"/>
    <mergeCell ref="C23:D23"/>
    <mergeCell ref="C51:D51"/>
    <mergeCell ref="C84:D84"/>
    <mergeCell ref="C111:D111"/>
    <mergeCell ref="A1:F1"/>
    <mergeCell ref="A3:F3"/>
    <mergeCell ref="A131:H131"/>
    <mergeCell ref="C133:D133"/>
    <mergeCell ref="A122:H122"/>
    <mergeCell ref="C124:D124"/>
    <mergeCell ref="A141:H141"/>
    <mergeCell ref="C143:D143"/>
  </mergeCells>
  <printOptions/>
  <pageMargins left="0.75" right="0.75" top="1" bottom="1" header="0.5" footer="0.5"/>
  <pageSetup orientation="landscape" paperSize="9" scale="89" r:id="rId2"/>
  <rowBreaks count="4" manualBreakCount="4">
    <brk id="21" max="7" man="1"/>
    <brk id="49" max="7" man="1"/>
    <brk id="82" max="7" man="1"/>
    <brk id="14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2011-03-23T12:07:32Z</cp:lastPrinted>
  <dcterms:modified xsi:type="dcterms:W3CDTF">2011-03-23T12:08:31Z</dcterms:modified>
  <cp:category/>
  <cp:version/>
  <cp:contentType/>
  <cp:contentStatus/>
</cp:coreProperties>
</file>