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</sheets>
  <definedNames>
    <definedName name="_xlnm.Print_Area" localSheetId="0">'Sheet1'!$A$1:$H$207</definedName>
  </definedNames>
  <calcPr fullCalcOnLoad="1"/>
</workbook>
</file>

<file path=xl/sharedStrings.xml><?xml version="1.0" encoding="utf-8"?>
<sst xmlns="http://schemas.openxmlformats.org/spreadsheetml/2006/main" count="344" uniqueCount="125">
  <si>
    <t xml:space="preserve">* budowa mieszkań socjalnych we wsi Zosin                               </t>
  </si>
  <si>
    <t xml:space="preserve">* zakup sprzętu komputerowego i oprogramowania do Urzędu                                                                                </t>
  </si>
  <si>
    <t xml:space="preserve">* dotacja dla Szpitala w Kępnie na zakup sprzętu lub aparatury medycznej </t>
  </si>
  <si>
    <r>
      <t xml:space="preserve">Wydatki inwestycyjne jednostek budżetowych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
</t>
    </r>
  </si>
  <si>
    <t>* budowa stadionu lekkoatletycznego w Kępnie</t>
  </si>
  <si>
    <t>* zwiększenie atrakcyjności turystycznej Gminy Kępno</t>
  </si>
  <si>
    <t>Oświata i wychowanie</t>
  </si>
  <si>
    <t>Gospodarka gruntami i nieruchomościami</t>
  </si>
  <si>
    <t>Kultura i ochrona dziedzictwa narodowego</t>
  </si>
  <si>
    <t>Ochrona zdrowia</t>
  </si>
  <si>
    <t>Instytucje kultury fizycznej</t>
  </si>
  <si>
    <t>Urzędy gmin (miast i miast na prawach powiatu)</t>
  </si>
  <si>
    <t>Transport i łączność</t>
  </si>
  <si>
    <t>Treść</t>
  </si>
  <si>
    <t>Dział</t>
  </si>
  <si>
    <t>Oświetlenie ulic, placów i dróg</t>
  </si>
  <si>
    <t>Ochotnicze straże pożarne</t>
  </si>
  <si>
    <t>Drogi publiczne gminne</t>
  </si>
  <si>
    <t>Szkoły podstawowe</t>
  </si>
  <si>
    <t>Paragraf</t>
  </si>
  <si>
    <t>Gospodarka mieszkaniowa</t>
  </si>
  <si>
    <t>Pozostała działalność</t>
  </si>
  <si>
    <t>Gospodarka komunalna i ochrona środowiska</t>
  </si>
  <si>
    <t>Administracja publiczna</t>
  </si>
  <si>
    <t>Wydatki inwestycyjne jednostek budżetowych</t>
  </si>
  <si>
    <t>Rolnictwo i łowiectwo</t>
  </si>
  <si>
    <t>Razem</t>
  </si>
  <si>
    <t>Wydatki na zakupy inwestycyjne jednostek budżetowych</t>
  </si>
  <si>
    <t>Rozdział</t>
  </si>
  <si>
    <t>Szpitale ogólne</t>
  </si>
  <si>
    <t>Przedszkola</t>
  </si>
  <si>
    <t>Bezpieczeństwo publiczne i ochrona przeciwpożarowa</t>
  </si>
  <si>
    <t>Strona:</t>
  </si>
  <si>
    <t xml:space="preserve"> </t>
  </si>
  <si>
    <t>Plan</t>
  </si>
  <si>
    <t>Wykonanie</t>
  </si>
  <si>
    <t>%</t>
  </si>
  <si>
    <t>Wydatki na zakup i objęcie akcji oraz wniesienie wkładów do spółek prawa handlowego</t>
  </si>
  <si>
    <t>* przebudowa domów ludowych w miejscowościach Kierzno, Osiny i Szklarka Mielęcka</t>
  </si>
  <si>
    <t>* budowa ulicy Wieniawskiego w Kępnie</t>
  </si>
  <si>
    <t>Komendy powiatowe Państwowej Straży Pożarnej</t>
  </si>
  <si>
    <t>Wpłaty jednostek na państwowy fundusz celowy na finansowanie i dofinansowanie zadań inwestycyjnych</t>
  </si>
  <si>
    <t>* termomodernizacja obiektów użyteczności publicznej</t>
  </si>
  <si>
    <t>* przebudowa amfiteatru na KOSiR w Kępnie</t>
  </si>
  <si>
    <t>Dotacje celowe z budżetu na finansowanie i dofinansowanie kosztów realizacji inwestycji i zakupów inwestycyjnych samorządowych zakładów budżetowych</t>
  </si>
  <si>
    <t>* objęcie dodatkowych udziałów w spółce "Wodociągi Kępińskie" sp. z o.o. - zapewnienie spółce środków na realizację projektu inwestycyjnego pn. "Uporządkowanie gospodarki wodno-ściekowej w aglomeracji Kępno" dofinansowanego w ramach Programu Operacyjnego Infrastruktura i Środowisko</t>
  </si>
  <si>
    <t>* objęcie dodatkowych udziałów w spółce "Inwestor-Kępno" sp. z o.o. - zapewnienie spółce środków na realizację zadania pn. "Budowa Zakładu Zagospodarowania Odpadów w Olszowej" w ramach WRPO</t>
  </si>
  <si>
    <t>Pozostałe zadania w zakresie polityki społecznej</t>
  </si>
  <si>
    <t>Ochrona zabytków i opieka nad zabytkami</t>
  </si>
  <si>
    <t>* budowa wiaty autobusowej w Świbie</t>
  </si>
  <si>
    <t>* modernizacja ogrodzenia przy budynku Szkoły Podstawowej Nr 1 w Kępnie</t>
  </si>
  <si>
    <t>1. Wydatki inwestycyjne:</t>
  </si>
  <si>
    <t>WYDATKI MAJĄTKOWE RAZEM</t>
  </si>
  <si>
    <t>2. Dotacje celowe na finansowanie lub dofinansowanie kosztów realizacji inwestycji i zakupów inwestycyjnych zakłądu budżetowego - Kępińskiego Ośrodka Sportu i Rekreacji:</t>
  </si>
  <si>
    <t>3. Udziały w spółkach:</t>
  </si>
  <si>
    <t>4. Dotacja celowa na dofinansowanie zakupu aparatury i sprzetu medycznego dla SP ZOZ w Kępnie:</t>
  </si>
  <si>
    <t>5. Dotacje celowe dla jednostek samorządu terytorialnego na zadania inwestycyjne:</t>
  </si>
  <si>
    <t>6. Wpłaty na państwowy fundusz celowy na finansowanie i dofinansowanie zadań inwestycyjnych:</t>
  </si>
  <si>
    <r>
      <t xml:space="preserve">Sprawozdanie z wykonania budżetu Gminy Kępno za 2012 rok    -    WYDATKI MAJĄTKOWE              </t>
    </r>
    <r>
      <rPr>
        <b/>
        <sz val="10"/>
        <color indexed="8"/>
        <rFont val="Arial CE"/>
        <family val="0"/>
      </rPr>
      <t>Tabela nr 3</t>
    </r>
  </si>
  <si>
    <t>* dokończenie klimatyzacji w sali wiejskiej w Osinach</t>
  </si>
  <si>
    <t>* budowa parkingu przy Domu Ludowym w Mechnicach                I etap</t>
  </si>
  <si>
    <t>* modernizacja i wyposażenie Domu Ludowego w Mikorzynie</t>
  </si>
  <si>
    <t>* ogrodzenie wyrobiska po żwirowni od strony przyległej do drogi przejazdowej w Myjomicach</t>
  </si>
  <si>
    <t>* ogrodzenie terenu wokół Remizy Strażackiej w Myjomicach-Ostrówcu</t>
  </si>
  <si>
    <t>* wykonanie parkingu przy przedszkolu i zamontowanie urządzeń na placu zabaw dla dzieci w Hanulinie</t>
  </si>
  <si>
    <t>* rozbudowa Remizy Strażackiej w Ostrówcu</t>
  </si>
  <si>
    <t>* montaz kominka wraz z osprzętem w Domu Ludowym w Klinach</t>
  </si>
  <si>
    <t>* strefa aktywnego wypoczynku i rekreacji - budowa boiska wielofunkcyjnego i grilla w Osinach z programu Pięknieje Polska Wieś</t>
  </si>
  <si>
    <t>* zagospodarowanie terenu wokół Domu Ludowego  w Myjomicach-Ostrówcu</t>
  </si>
  <si>
    <t xml:space="preserve">* przygotowanie dokumentacji projektowej obejmującej przebudowę budynków Domów Ludowych w Borku Mielęckim, Rzetni i Myjomicach 
</t>
  </si>
  <si>
    <t>* projekty przebudowy dróg i ulic do realizacji w 2013 roku</t>
  </si>
  <si>
    <t>* przebudowa placu przy ul. Kościuszki</t>
  </si>
  <si>
    <t>* utwardzenie parkingu w pobliżu szkoły i kościoła w Olszowie</t>
  </si>
  <si>
    <t>* budowa drogi w Kierznie</t>
  </si>
  <si>
    <t>* budowa chodnika w Klinach</t>
  </si>
  <si>
    <t>* przebudowa nawierzchni dróg gminnych we wsi Olszowa</t>
  </si>
  <si>
    <t>* utwardzenie tłuczniem dróg gminnych  w Olszowie</t>
  </si>
  <si>
    <t>* utwardzenie tłuczniem dróg gminnych  w Świbie</t>
  </si>
  <si>
    <t xml:space="preserve">* budowa ulic: Potworowskiego (od wiaduktu kolejowego do ul. Kokocińskiego), Kokocińskiego i Karłowicza  - wykonanie dokumentacji technicznej obejmującej branże: drogową, kanalizacyjną  i oświetlenia ulicznego </t>
  </si>
  <si>
    <t xml:space="preserve">* budowa ulic: Prusa, Reymonta i Fredry - wykonanie dokumentacji technicznej obejmującej branże: drogową i kanalizacyjną    </t>
  </si>
  <si>
    <t>* wykup gruntów pod drogę do Zakładu Zagospodarowania Odpadów w Olszowej</t>
  </si>
  <si>
    <t>*wykup nieruchomości w celu regulacji stanu prawnego gruntów zajętych pod drogi gminne, wykup gruntów na poszerzenie dróg istniejących oraz wykup innych nieruchomości</t>
  </si>
  <si>
    <t>*wykup budynku położonego na terenie obiektu sportowego w Hanulinie</t>
  </si>
  <si>
    <t>* wykup  działki w Pustkowiu Kierzeńskim pod plac rekreacyjny</t>
  </si>
  <si>
    <t>*wykonanie 4 szt. przyłączy kanalizacyjnych do budynku socjalnego w Świbie 145</t>
  </si>
  <si>
    <t xml:space="preserve">* zakup skanera do Urzędu                                                                       </t>
  </si>
  <si>
    <t xml:space="preserve">* zakup średniego zestawu hydraulicznego Holmatro dla OSP w Kępnie                         </t>
  </si>
  <si>
    <t>* zakup pieca CO do Szkoły Podstawowej w Olszowie</t>
  </si>
  <si>
    <t>*wykonanie dokumentacji technicznej budynku Przedszkola Samorządowego Nr 4 w Kępnie</t>
  </si>
  <si>
    <t xml:space="preserve">* zakup zmywarki dla Przedszkola Samorządowego Nr 2 w Kępnie                             </t>
  </si>
  <si>
    <t>* zakup  komputera z oprogramowaniem dla Przedszkola Samorządowego Nr 4 w Kępnie</t>
  </si>
  <si>
    <t>* zakup laptopa z oprogramowaniem dla Żłobka Miejskiego w Kępnie</t>
  </si>
  <si>
    <t>* budowa oddziałów żłobkowych  w Kępnie</t>
  </si>
  <si>
    <t>Żłobki</t>
  </si>
  <si>
    <t>* budowa oświetlenia ulic: Potworowskiego, Kokocińskiego i Karłowicza w Kępnie</t>
  </si>
  <si>
    <t>* przebudowa oświetlenia chodnika wzdłuż trasy 11 do byłego PGR w Hanulinie</t>
  </si>
  <si>
    <t>* budowa oświetlenia drogi w Przybyszowie</t>
  </si>
  <si>
    <t>* budowa 2 punktów oświetlenia  ulicznego w Ostrówcu</t>
  </si>
  <si>
    <t>* budowa 5 punktów oświetlenia ulicznego w Świbie</t>
  </si>
  <si>
    <t>* ogrodzenie placu zabaw na Os. Mściwoja w Kępnie</t>
  </si>
  <si>
    <t>* zakup 2 szt. urządzeń systemu biosonicznego do płoszenia i niepokojenie gawronów na terenie parku miejskiego przy ul. Dąbrowskiego w Kępnie</t>
  </si>
  <si>
    <t xml:space="preserve">* remont budynku po Kępińskim Domu Kultury </t>
  </si>
  <si>
    <t>Muzea</t>
  </si>
  <si>
    <t>* remont dachu budynku Szkoły Podstawowej  Nr 1 w Kępnie</t>
  </si>
  <si>
    <t>* remont pawilonu sportowego  w Kierznie</t>
  </si>
  <si>
    <t>* budowa, konserwacja i eksploatacja terenów rekreacyjno-sportowych w Rzetni</t>
  </si>
  <si>
    <t>* budowa boiska wielofunkcyjnego w Rzetni</t>
  </si>
  <si>
    <t>* zakup materiałów do dokończenia budowy parkingu przy kompleksie sportowo-rekreacyjnym w Krążkowach</t>
  </si>
  <si>
    <t>* wykonanie płotu przy boisku LZS w Olszowie</t>
  </si>
  <si>
    <t>* zakup i montaż siedzisk na boisku sportowym w Myjomicach-Ostrówcu</t>
  </si>
  <si>
    <t>* zmiana sposobu  zasilana  w wodę stawów w Mikorzynie</t>
  </si>
  <si>
    <t>* budowa boiska wielofunkcyjnego "ORLIK" na terenie boiska TKKF</t>
  </si>
  <si>
    <t xml:space="preserve">* dotacja na renowację basenu kąpielowego </t>
  </si>
  <si>
    <t>Doatcje celowe z budżetu na finansowanie lub dofinansowanie kosztów realizacji inwestycji i zakupów inwestycyjnych innych jednostek sektora finansów publicznych</t>
  </si>
  <si>
    <t xml:space="preserve">* pomoc finansowa dla Powiatu Kępińskiego na realizację projektu inwestycyjnego pt. „Budowa Małej  Obwodnicy Kępna poprzez przebudowę dróg powiatowych Nr 5713P i 5599P w Kępnie” </t>
  </si>
  <si>
    <t>Dotacje celowe na pomoc finansową udzielaną między jednostkami samorządu terytorialnego na dofinansowanie własnych zadań inwestycyjnych i zakupów inwestycyjnych</t>
  </si>
  <si>
    <t xml:space="preserve">* dofinansowanie zakupu samochodu ratownictwa technicznego wraz z częściowym wyposażeniem dla Komendy Powiatowej Państwowej Straży Pożarnej w Kępnie
              </t>
  </si>
  <si>
    <t>7. Dotacje celowe na  dofinansowanie kosztów realizacji inwestycji dla Kępińskiego Ośrodka Kultury w Kępnie:</t>
  </si>
  <si>
    <t>Dotacje celowe z budzetu na finansowanie lub dofinansowanie kosztów realizacji inwestycji i zakupów inwestycyjnych innych jednostek sektora finansów publicznych</t>
  </si>
  <si>
    <t>* remont i modernizacja budynku kina - dokumentacja kosztorysowo-techniczna</t>
  </si>
  <si>
    <t>Domy i ośrodki kultury, świetlice i kluby</t>
  </si>
  <si>
    <t>8. Zwrot dotacji:</t>
  </si>
  <si>
    <t xml:space="preserve">Zwrot dotacji oraz płatności, w tym wykorzystanych niezgodnie z przeznaczeniem lub wykorzystanych z naruszeniem procedur, o których mowa w art.. 184 ustawy, pobranych nienależnie lub w nadmiernej wysokości, dotyczące wydatków majątkowych       </t>
  </si>
  <si>
    <t>* zwrot dotacji z 2011 roku na budowę oddziałów żłobkowych  w Kępnie</t>
  </si>
  <si>
    <t xml:space="preserve">Kultura fizyczna 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</si>
</sst>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?,???,??0.00"/>
    <numFmt numFmtId="174" formatCode="00000"/>
    <numFmt numFmtId="175" formatCode="????"/>
    <numFmt numFmtId="176" formatCode="?,???,??0.00"/>
    <numFmt numFmtId="177" formatCode="?,??0.00"/>
    <numFmt numFmtId="178" formatCode="??,??0.00"/>
    <numFmt numFmtId="179" formatCode="??0.00"/>
    <numFmt numFmtId="180" formatCode="???"/>
    <numFmt numFmtId="181" formatCode="?????"/>
    <numFmt numFmtId="182" formatCode="???,??0.00"/>
    <numFmt numFmtId="183" formatCode="?"/>
    <numFmt numFmtId="184" formatCode="?0.00"/>
    <numFmt numFmtId="185" formatCode="??"/>
    <numFmt numFmtId="186" formatCode="&quot;Tak&quot;;&quot;Tak&quot;;&quot;Nie&quot;"/>
    <numFmt numFmtId="187" formatCode="&quot;Prawda&quot;;&quot;Prawda&quot;;&quot;Fałsz&quot;"/>
    <numFmt numFmtId="188" formatCode="&quot;Włączone&quot;;&quot;Włączone&quot;;&quot;Wyłączone&quot;"/>
    <numFmt numFmtId="189" formatCode="[$€-2]\ #,##0.00_);[Red]\([$€-2]\ #,##0.00\)"/>
    <numFmt numFmtId="190" formatCode="#,##0.00\ &quot;zł&quot;"/>
    <numFmt numFmtId="191" formatCode="#,##0.0"/>
  </numFmts>
  <fonts count="52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 CE"/>
      <family val="0"/>
    </font>
    <font>
      <b/>
      <i/>
      <sz val="10"/>
      <color indexed="8"/>
      <name val="Arial CE"/>
      <family val="0"/>
    </font>
    <font>
      <sz val="10"/>
      <color indexed="8"/>
      <name val="Arial CE"/>
      <family val="0"/>
    </font>
    <font>
      <i/>
      <sz val="10"/>
      <name val="Arial"/>
      <family val="2"/>
    </font>
    <font>
      <i/>
      <sz val="10"/>
      <color indexed="8"/>
      <name val="Arial CE"/>
      <family val="0"/>
    </font>
    <font>
      <i/>
      <sz val="10"/>
      <name val="Arial CE"/>
      <family val="0"/>
    </font>
    <font>
      <b/>
      <sz val="12"/>
      <color indexed="8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>
        <color indexed="8"/>
      </right>
      <top style="thin"/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8"/>
      </right>
      <top>
        <color indexed="8"/>
      </top>
      <bottom style="thin"/>
    </border>
    <border>
      <left>
        <color indexed="8"/>
      </left>
      <right style="thin">
        <color indexed="8"/>
      </right>
      <top>
        <color indexed="8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8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8"/>
      </right>
      <top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/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/>
    </border>
    <border>
      <left>
        <color indexed="8"/>
      </left>
      <right style="thin">
        <color indexed="8"/>
      </right>
      <top style="thin"/>
      <bottom style="thin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 style="medium"/>
      <bottom style="thin"/>
    </border>
    <border>
      <left>
        <color indexed="8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>
        <color indexed="8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8"/>
      </right>
      <top style="thin"/>
      <bottom style="medium"/>
    </border>
    <border>
      <left style="thin"/>
      <right>
        <color indexed="8"/>
      </right>
      <top style="thin">
        <color indexed="8"/>
      </top>
      <bottom style="thin"/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45" fillId="27" borderId="1" applyNumberFormat="0" applyAlignment="0" applyProtection="0"/>
    <xf numFmtId="0" fontId="0" fillId="0" borderId="0">
      <alignment/>
      <protection/>
    </xf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355">
    <xf numFmtId="0" fontId="0" fillId="0" borderId="0" xfId="0" applyAlignment="1">
      <alignment/>
    </xf>
    <xf numFmtId="0" fontId="3" fillId="0" borderId="10" xfId="42" applyFont="1" applyFill="1" applyBorder="1">
      <alignment/>
      <protection/>
    </xf>
    <xf numFmtId="0" fontId="3" fillId="0" borderId="11" xfId="42" applyFont="1" applyFill="1" applyBorder="1">
      <alignment/>
      <protection/>
    </xf>
    <xf numFmtId="0" fontId="3" fillId="0" borderId="0" xfId="42" applyFont="1" applyFill="1" applyBorder="1">
      <alignment/>
      <protection/>
    </xf>
    <xf numFmtId="0" fontId="3" fillId="0" borderId="0" xfId="42" applyFont="1" applyFill="1">
      <alignment/>
      <protection/>
    </xf>
    <xf numFmtId="0" fontId="3" fillId="0" borderId="12" xfId="42" applyFont="1" applyFill="1" applyBorder="1">
      <alignment/>
      <protection/>
    </xf>
    <xf numFmtId="0" fontId="3" fillId="0" borderId="13" xfId="42" applyFont="1" applyFill="1" applyBorder="1">
      <alignment/>
      <protection/>
    </xf>
    <xf numFmtId="0" fontId="4" fillId="0" borderId="0" xfId="42" applyFont="1" applyFill="1" applyBorder="1">
      <alignment/>
      <protection/>
    </xf>
    <xf numFmtId="0" fontId="4" fillId="0" borderId="0" xfId="42" applyFont="1" applyFill="1">
      <alignment/>
      <protection/>
    </xf>
    <xf numFmtId="0" fontId="3" fillId="0" borderId="14" xfId="42" applyFont="1" applyFill="1" applyBorder="1">
      <alignment/>
      <protection/>
    </xf>
    <xf numFmtId="0" fontId="3" fillId="0" borderId="15" xfId="42" applyFont="1" applyFill="1" applyBorder="1">
      <alignment/>
      <protection/>
    </xf>
    <xf numFmtId="0" fontId="3" fillId="0" borderId="16" xfId="42" applyFont="1" applyFill="1" applyBorder="1">
      <alignment/>
      <protection/>
    </xf>
    <xf numFmtId="0" fontId="1" fillId="0" borderId="0" xfId="42" applyFont="1" applyFill="1" applyBorder="1" applyAlignment="1">
      <alignment horizontal="left" vertical="top"/>
      <protection/>
    </xf>
    <xf numFmtId="183" fontId="1" fillId="0" borderId="0" xfId="42" applyNumberFormat="1" applyFont="1" applyFill="1" applyBorder="1" applyAlignment="1">
      <alignment horizontal="left" vertical="top"/>
      <protection/>
    </xf>
    <xf numFmtId="0" fontId="4" fillId="0" borderId="0" xfId="42" applyFont="1" applyFill="1" applyBorder="1" applyAlignment="1">
      <alignment horizontal="center"/>
      <protection/>
    </xf>
    <xf numFmtId="0" fontId="4" fillId="0" borderId="0" xfId="42" applyFont="1" applyFill="1" applyAlignment="1">
      <alignment horizontal="center"/>
      <protection/>
    </xf>
    <xf numFmtId="0" fontId="5" fillId="0" borderId="17" xfId="42" applyFont="1" applyFill="1" applyBorder="1" applyAlignment="1">
      <alignment horizontal="center" vertical="center"/>
      <protection/>
    </xf>
    <xf numFmtId="0" fontId="5" fillId="0" borderId="18" xfId="42" applyFont="1" applyFill="1" applyBorder="1" applyAlignment="1">
      <alignment horizontal="center" vertical="center"/>
      <protection/>
    </xf>
    <xf numFmtId="0" fontId="5" fillId="0" borderId="18" xfId="42" applyFont="1" applyFill="1" applyBorder="1" applyAlignment="1">
      <alignment horizontal="center" vertical="center" wrapText="1"/>
      <protection/>
    </xf>
    <xf numFmtId="4" fontId="4" fillId="0" borderId="18" xfId="42" applyNumberFormat="1" applyFont="1" applyFill="1" applyBorder="1" applyAlignment="1">
      <alignment horizontal="center" vertical="top"/>
      <protection/>
    </xf>
    <xf numFmtId="0" fontId="7" fillId="0" borderId="19" xfId="42" applyFont="1" applyFill="1" applyBorder="1" applyAlignment="1">
      <alignment horizontal="left" vertical="top" wrapText="1"/>
      <protection/>
    </xf>
    <xf numFmtId="4" fontId="3" fillId="0" borderId="20" xfId="42" applyNumberFormat="1" applyFont="1" applyFill="1" applyBorder="1" applyAlignment="1">
      <alignment horizontal="center" vertical="top"/>
      <protection/>
    </xf>
    <xf numFmtId="175" fontId="8" fillId="0" borderId="21" xfId="42" applyNumberFormat="1" applyFont="1" applyFill="1" applyBorder="1" applyAlignment="1">
      <alignment horizontal="left" vertical="top"/>
      <protection/>
    </xf>
    <xf numFmtId="0" fontId="9" fillId="0" borderId="15" xfId="42" applyFont="1" applyFill="1" applyBorder="1">
      <alignment/>
      <protection/>
    </xf>
    <xf numFmtId="0" fontId="9" fillId="0" borderId="0" xfId="42" applyFont="1" applyFill="1" applyBorder="1">
      <alignment/>
      <protection/>
    </xf>
    <xf numFmtId="0" fontId="9" fillId="0" borderId="0" xfId="42" applyFont="1" applyFill="1">
      <alignment/>
      <protection/>
    </xf>
    <xf numFmtId="4" fontId="9" fillId="0" borderId="22" xfId="42" applyNumberFormat="1" applyFont="1" applyFill="1" applyBorder="1" applyAlignment="1">
      <alignment vertical="top"/>
      <protection/>
    </xf>
    <xf numFmtId="0" fontId="0" fillId="0" borderId="0" xfId="42" applyFont="1" applyFill="1" applyBorder="1">
      <alignment/>
      <protection/>
    </xf>
    <xf numFmtId="0" fontId="0" fillId="0" borderId="0" xfId="42" applyFont="1" applyFill="1">
      <alignment/>
      <protection/>
    </xf>
    <xf numFmtId="178" fontId="7" fillId="0" borderId="10" xfId="42" applyNumberFormat="1" applyFont="1" applyFill="1" applyBorder="1" applyAlignment="1">
      <alignment horizontal="right" vertical="top"/>
      <protection/>
    </xf>
    <xf numFmtId="0" fontId="8" fillId="0" borderId="23" xfId="42" applyFont="1" applyFill="1" applyBorder="1" applyAlignment="1">
      <alignment horizontal="left" vertical="top" wrapText="1"/>
      <protection/>
    </xf>
    <xf numFmtId="4" fontId="0" fillId="0" borderId="0" xfId="42" applyNumberFormat="1" applyFont="1" applyFill="1" applyBorder="1" applyAlignment="1">
      <alignment vertical="top"/>
      <protection/>
    </xf>
    <xf numFmtId="0" fontId="0" fillId="0" borderId="0" xfId="42" applyFont="1" applyFill="1" applyBorder="1" applyAlignment="1">
      <alignment wrapText="1"/>
      <protection/>
    </xf>
    <xf numFmtId="4" fontId="4" fillId="0" borderId="0" xfId="42" applyNumberFormat="1" applyFont="1" applyFill="1" applyBorder="1" applyAlignment="1">
      <alignment horizontal="center" vertical="top"/>
      <protection/>
    </xf>
    <xf numFmtId="0" fontId="9" fillId="0" borderId="24" xfId="42" applyFont="1" applyFill="1" applyBorder="1">
      <alignment/>
      <protection/>
    </xf>
    <xf numFmtId="0" fontId="9" fillId="0" borderId="25" xfId="42" applyFont="1" applyFill="1" applyBorder="1">
      <alignment/>
      <protection/>
    </xf>
    <xf numFmtId="181" fontId="7" fillId="0" borderId="26" xfId="42" applyNumberFormat="1" applyFont="1" applyFill="1" applyBorder="1" applyAlignment="1">
      <alignment horizontal="left" vertical="top"/>
      <protection/>
    </xf>
    <xf numFmtId="176" fontId="7" fillId="0" borderId="10" xfId="42" applyNumberFormat="1" applyFont="1" applyFill="1" applyBorder="1" applyAlignment="1">
      <alignment horizontal="right" vertical="top"/>
      <protection/>
    </xf>
    <xf numFmtId="182" fontId="8" fillId="0" borderId="27" xfId="42" applyNumberFormat="1" applyFont="1" applyFill="1" applyBorder="1" applyAlignment="1">
      <alignment horizontal="right" vertical="top"/>
      <protection/>
    </xf>
    <xf numFmtId="0" fontId="9" fillId="0" borderId="28" xfId="42" applyFont="1" applyFill="1" applyBorder="1">
      <alignment/>
      <protection/>
    </xf>
    <xf numFmtId="0" fontId="9" fillId="0" borderId="13" xfId="42" applyFont="1" applyFill="1" applyBorder="1">
      <alignment/>
      <protection/>
    </xf>
    <xf numFmtId="182" fontId="7" fillId="0" borderId="10" xfId="42" applyNumberFormat="1" applyFont="1" applyFill="1" applyBorder="1" applyAlignment="1">
      <alignment horizontal="right" vertical="top"/>
      <protection/>
    </xf>
    <xf numFmtId="178" fontId="8" fillId="0" borderId="27" xfId="42" applyNumberFormat="1" applyFont="1" applyFill="1" applyBorder="1" applyAlignment="1">
      <alignment horizontal="right" vertical="top"/>
      <protection/>
    </xf>
    <xf numFmtId="181" fontId="7" fillId="0" borderId="13" xfId="42" applyNumberFormat="1" applyFont="1" applyFill="1" applyBorder="1" applyAlignment="1">
      <alignment horizontal="left" vertical="top"/>
      <protection/>
    </xf>
    <xf numFmtId="0" fontId="7" fillId="0" borderId="29" xfId="42" applyFont="1" applyFill="1" applyBorder="1" applyAlignment="1">
      <alignment horizontal="left" vertical="top" wrapText="1"/>
      <protection/>
    </xf>
    <xf numFmtId="181" fontId="7" fillId="0" borderId="11" xfId="42" applyNumberFormat="1" applyFont="1" applyFill="1" applyBorder="1" applyAlignment="1">
      <alignment horizontal="left" vertical="top"/>
      <protection/>
    </xf>
    <xf numFmtId="0" fontId="0" fillId="0" borderId="0" xfId="42" applyFont="1" applyFill="1" applyAlignment="1">
      <alignment wrapText="1"/>
      <protection/>
    </xf>
    <xf numFmtId="4" fontId="0" fillId="0" borderId="16" xfId="42" applyNumberFormat="1" applyFont="1" applyFill="1" applyBorder="1" applyAlignment="1">
      <alignment vertical="top"/>
      <protection/>
    </xf>
    <xf numFmtId="175" fontId="8" fillId="0" borderId="30" xfId="42" applyNumberFormat="1" applyFont="1" applyFill="1" applyBorder="1" applyAlignment="1">
      <alignment horizontal="left" vertical="top"/>
      <protection/>
    </xf>
    <xf numFmtId="181" fontId="7" fillId="0" borderId="31" xfId="42" applyNumberFormat="1" applyFont="1" applyFill="1" applyBorder="1" applyAlignment="1">
      <alignment horizontal="left" vertical="top"/>
      <protection/>
    </xf>
    <xf numFmtId="4" fontId="9" fillId="0" borderId="20" xfId="42" applyNumberFormat="1" applyFont="1" applyFill="1" applyBorder="1" applyAlignment="1">
      <alignment vertical="top"/>
      <protection/>
    </xf>
    <xf numFmtId="177" fontId="8" fillId="0" borderId="32" xfId="42" applyNumberFormat="1" applyFont="1" applyFill="1" applyBorder="1" applyAlignment="1">
      <alignment horizontal="right" vertical="top"/>
      <protection/>
    </xf>
    <xf numFmtId="0" fontId="8" fillId="0" borderId="27" xfId="42" applyFont="1" applyFill="1" applyBorder="1" applyAlignment="1">
      <alignment horizontal="left" vertical="top" wrapText="1"/>
      <protection/>
    </xf>
    <xf numFmtId="182" fontId="7" fillId="0" borderId="12" xfId="42" applyNumberFormat="1" applyFont="1" applyFill="1" applyBorder="1" applyAlignment="1">
      <alignment horizontal="right" vertical="top"/>
      <protection/>
    </xf>
    <xf numFmtId="182" fontId="8" fillId="0" borderId="22" xfId="42" applyNumberFormat="1" applyFont="1" applyFill="1" applyBorder="1" applyAlignment="1">
      <alignment horizontal="right" vertical="top"/>
      <protection/>
    </xf>
    <xf numFmtId="4" fontId="0" fillId="0" borderId="15" xfId="42" applyNumberFormat="1" applyFont="1" applyFill="1" applyBorder="1" applyAlignment="1">
      <alignment vertical="top"/>
      <protection/>
    </xf>
    <xf numFmtId="178" fontId="7" fillId="0" borderId="12" xfId="42" applyNumberFormat="1" applyFont="1" applyFill="1" applyBorder="1" applyAlignment="1">
      <alignment horizontal="right" vertical="top"/>
      <protection/>
    </xf>
    <xf numFmtId="4" fontId="0" fillId="0" borderId="0" xfId="42" applyNumberFormat="1" applyFont="1" applyFill="1" applyAlignment="1">
      <alignment vertical="top"/>
      <protection/>
    </xf>
    <xf numFmtId="4" fontId="0" fillId="0" borderId="0" xfId="42" applyNumberFormat="1" applyFont="1" applyFill="1" applyAlignment="1">
      <alignment horizontal="center" vertical="top"/>
      <protection/>
    </xf>
    <xf numFmtId="0" fontId="9" fillId="0" borderId="33" xfId="42" applyFont="1" applyFill="1" applyBorder="1">
      <alignment/>
      <protection/>
    </xf>
    <xf numFmtId="4" fontId="3" fillId="0" borderId="22" xfId="42" applyNumberFormat="1" applyFont="1" applyFill="1" applyBorder="1" applyAlignment="1">
      <alignment horizontal="center" vertical="top"/>
      <protection/>
    </xf>
    <xf numFmtId="181" fontId="7" fillId="0" borderId="21" xfId="42" applyNumberFormat="1" applyFont="1" applyFill="1" applyBorder="1" applyAlignment="1">
      <alignment horizontal="left" vertical="top"/>
      <protection/>
    </xf>
    <xf numFmtId="0" fontId="9" fillId="0" borderId="34" xfId="42" applyFont="1" applyFill="1" applyBorder="1">
      <alignment/>
      <protection/>
    </xf>
    <xf numFmtId="0" fontId="9" fillId="0" borderId="20" xfId="42" applyFont="1" applyFill="1" applyBorder="1">
      <alignment/>
      <protection/>
    </xf>
    <xf numFmtId="175" fontId="8" fillId="0" borderId="35" xfId="42" applyNumberFormat="1" applyFont="1" applyFill="1" applyBorder="1" applyAlignment="1">
      <alignment horizontal="left" vertical="top"/>
      <protection/>
    </xf>
    <xf numFmtId="181" fontId="7" fillId="0" borderId="0" xfId="42" applyNumberFormat="1" applyFont="1" applyFill="1" applyBorder="1" applyAlignment="1">
      <alignment horizontal="left" vertical="top"/>
      <protection/>
    </xf>
    <xf numFmtId="0" fontId="8" fillId="0" borderId="36" xfId="42" applyFont="1" applyFill="1" applyBorder="1" applyAlignment="1">
      <alignment horizontal="left" vertical="top" wrapText="1"/>
      <protection/>
    </xf>
    <xf numFmtId="182" fontId="8" fillId="0" borderId="37" xfId="42" applyNumberFormat="1" applyFont="1" applyFill="1" applyBorder="1" applyAlignment="1">
      <alignment horizontal="right" vertical="top"/>
      <protection/>
    </xf>
    <xf numFmtId="176" fontId="7" fillId="0" borderId="12" xfId="42" applyNumberFormat="1" applyFont="1" applyFill="1" applyBorder="1" applyAlignment="1">
      <alignment horizontal="right" vertical="top"/>
      <protection/>
    </xf>
    <xf numFmtId="0" fontId="10" fillId="0" borderId="38" xfId="42" applyFont="1" applyFill="1" applyBorder="1" applyAlignment="1">
      <alignment horizontal="left" vertical="top" wrapText="1"/>
      <protection/>
    </xf>
    <xf numFmtId="4" fontId="9" fillId="0" borderId="24" xfId="42" applyNumberFormat="1" applyFont="1" applyFill="1" applyBorder="1" applyAlignment="1">
      <alignment vertical="top"/>
      <protection/>
    </xf>
    <xf numFmtId="0" fontId="9" fillId="0" borderId="32" xfId="42" applyFont="1" applyFill="1" applyBorder="1">
      <alignment/>
      <protection/>
    </xf>
    <xf numFmtId="0" fontId="9" fillId="0" borderId="39" xfId="42" applyFont="1" applyFill="1" applyBorder="1">
      <alignment/>
      <protection/>
    </xf>
    <xf numFmtId="0" fontId="9" fillId="0" borderId="40" xfId="42" applyFont="1" applyFill="1" applyBorder="1">
      <alignment/>
      <protection/>
    </xf>
    <xf numFmtId="0" fontId="4" fillId="33" borderId="27" xfId="42" applyFont="1" applyFill="1" applyBorder="1">
      <alignment/>
      <protection/>
    </xf>
    <xf numFmtId="0" fontId="4" fillId="33" borderId="21" xfId="42" applyFont="1" applyFill="1" applyBorder="1">
      <alignment/>
      <protection/>
    </xf>
    <xf numFmtId="0" fontId="6" fillId="33" borderId="41" xfId="42" applyFont="1" applyFill="1" applyBorder="1" applyAlignment="1">
      <alignment horizontal="left" vertical="top" wrapText="1"/>
      <protection/>
    </xf>
    <xf numFmtId="4" fontId="4" fillId="33" borderId="20" xfId="42" applyNumberFormat="1" applyFont="1" applyFill="1" applyBorder="1" applyAlignment="1">
      <alignment horizontal="center" vertical="top"/>
      <protection/>
    </xf>
    <xf numFmtId="180" fontId="6" fillId="33" borderId="23" xfId="42" applyNumberFormat="1" applyFont="1" applyFill="1" applyBorder="1" applyAlignment="1">
      <alignment horizontal="left" vertical="top"/>
      <protection/>
    </xf>
    <xf numFmtId="0" fontId="4" fillId="33" borderId="32" xfId="42" applyFont="1" applyFill="1" applyBorder="1">
      <alignment/>
      <protection/>
    </xf>
    <xf numFmtId="0" fontId="4" fillId="33" borderId="0" xfId="42" applyFont="1" applyFill="1" applyBorder="1">
      <alignment/>
      <protection/>
    </xf>
    <xf numFmtId="0" fontId="6" fillId="33" borderId="23" xfId="42" applyFont="1" applyFill="1" applyBorder="1" applyAlignment="1">
      <alignment horizontal="left" vertical="top" wrapText="1"/>
      <protection/>
    </xf>
    <xf numFmtId="176" fontId="6" fillId="33" borderId="32" xfId="42" applyNumberFormat="1" applyFont="1" applyFill="1" applyBorder="1" applyAlignment="1">
      <alignment horizontal="right" vertical="top"/>
      <protection/>
    </xf>
    <xf numFmtId="180" fontId="6" fillId="33" borderId="38" xfId="42" applyNumberFormat="1" applyFont="1" applyFill="1" applyBorder="1" applyAlignment="1">
      <alignment horizontal="left" vertical="top"/>
      <protection/>
    </xf>
    <xf numFmtId="0" fontId="4" fillId="33" borderId="42" xfId="42" applyFont="1" applyFill="1" applyBorder="1">
      <alignment/>
      <protection/>
    </xf>
    <xf numFmtId="182" fontId="6" fillId="33" borderId="32" xfId="42" applyNumberFormat="1" applyFont="1" applyFill="1" applyBorder="1" applyAlignment="1">
      <alignment horizontal="right" vertical="top"/>
      <protection/>
    </xf>
    <xf numFmtId="0" fontId="4" fillId="33" borderId="37" xfId="42" applyFont="1" applyFill="1" applyBorder="1">
      <alignment/>
      <protection/>
    </xf>
    <xf numFmtId="0" fontId="4" fillId="33" borderId="24" xfId="42" applyFont="1" applyFill="1" applyBorder="1">
      <alignment/>
      <protection/>
    </xf>
    <xf numFmtId="0" fontId="6" fillId="33" borderId="36" xfId="42" applyFont="1" applyFill="1" applyBorder="1" applyAlignment="1">
      <alignment horizontal="left" vertical="top" wrapText="1"/>
      <protection/>
    </xf>
    <xf numFmtId="0" fontId="0" fillId="33" borderId="38" xfId="42" applyFont="1" applyFill="1" applyBorder="1">
      <alignment/>
      <protection/>
    </xf>
    <xf numFmtId="173" fontId="6" fillId="33" borderId="32" xfId="42" applyNumberFormat="1" applyFont="1" applyFill="1" applyBorder="1" applyAlignment="1">
      <alignment horizontal="right" vertical="top"/>
      <protection/>
    </xf>
    <xf numFmtId="180" fontId="6" fillId="33" borderId="43" xfId="42" applyNumberFormat="1" applyFont="1" applyFill="1" applyBorder="1" applyAlignment="1">
      <alignment horizontal="left" vertical="top"/>
      <protection/>
    </xf>
    <xf numFmtId="180" fontId="6" fillId="33" borderId="36" xfId="42" applyNumberFormat="1" applyFont="1" applyFill="1" applyBorder="1" applyAlignment="1">
      <alignment horizontal="left" vertical="top"/>
      <protection/>
    </xf>
    <xf numFmtId="0" fontId="0" fillId="0" borderId="44" xfId="42" applyFont="1" applyBorder="1">
      <alignment/>
      <protection/>
    </xf>
    <xf numFmtId="0" fontId="0" fillId="0" borderId="44" xfId="42" applyFont="1" applyBorder="1" applyAlignment="1">
      <alignment wrapText="1"/>
      <protection/>
    </xf>
    <xf numFmtId="0" fontId="8" fillId="0" borderId="44" xfId="42" applyFont="1" applyBorder="1" applyAlignment="1">
      <alignment horizontal="left" vertical="top"/>
      <protection/>
    </xf>
    <xf numFmtId="4" fontId="0" fillId="0" borderId="44" xfId="42" applyNumberFormat="1" applyFont="1" applyBorder="1" applyAlignment="1">
      <alignment vertical="top"/>
      <protection/>
    </xf>
    <xf numFmtId="4" fontId="0" fillId="0" borderId="44" xfId="42" applyNumberFormat="1" applyFont="1" applyBorder="1" applyAlignment="1">
      <alignment horizontal="center" vertical="top"/>
      <protection/>
    </xf>
    <xf numFmtId="0" fontId="1" fillId="0" borderId="0" xfId="42" applyFont="1" applyFill="1" applyAlignment="1">
      <alignment horizontal="left" vertical="top"/>
      <protection/>
    </xf>
    <xf numFmtId="185" fontId="1" fillId="0" borderId="0" xfId="42" applyNumberFormat="1" applyFont="1" applyFill="1" applyAlignment="1">
      <alignment horizontal="left" vertical="top"/>
      <protection/>
    </xf>
    <xf numFmtId="4" fontId="0" fillId="0" borderId="0" xfId="42" applyNumberFormat="1" applyFont="1" applyFill="1" applyBorder="1" applyAlignment="1">
      <alignment horizontal="center" vertical="top"/>
      <protection/>
    </xf>
    <xf numFmtId="0" fontId="0" fillId="0" borderId="0" xfId="42" applyFont="1">
      <alignment/>
      <protection/>
    </xf>
    <xf numFmtId="0" fontId="0" fillId="0" borderId="0" xfId="42" applyFont="1" applyAlignment="1">
      <alignment wrapText="1"/>
      <protection/>
    </xf>
    <xf numFmtId="4" fontId="0" fillId="0" borderId="0" xfId="42" applyNumberFormat="1" applyFont="1" applyAlignment="1">
      <alignment vertical="top"/>
      <protection/>
    </xf>
    <xf numFmtId="4" fontId="0" fillId="0" borderId="0" xfId="42" applyNumberFormat="1" applyFont="1" applyAlignment="1">
      <alignment horizontal="center" vertical="top"/>
      <protection/>
    </xf>
    <xf numFmtId="0" fontId="6" fillId="0" borderId="0" xfId="42" applyFont="1" applyFill="1" applyBorder="1" applyAlignment="1">
      <alignment horizontal="right" vertical="top" wrapText="1"/>
      <protection/>
    </xf>
    <xf numFmtId="2" fontId="6" fillId="0" borderId="18" xfId="42" applyNumberFormat="1" applyFont="1" applyFill="1" applyBorder="1" applyAlignment="1">
      <alignment horizontal="center" vertical="top"/>
      <protection/>
    </xf>
    <xf numFmtId="172" fontId="6" fillId="33" borderId="45" xfId="42" applyNumberFormat="1" applyFont="1" applyFill="1" applyBorder="1" applyAlignment="1">
      <alignment horizontal="left" vertical="top"/>
      <protection/>
    </xf>
    <xf numFmtId="175" fontId="8" fillId="0" borderId="0" xfId="42" applyNumberFormat="1" applyFont="1" applyFill="1" applyBorder="1" applyAlignment="1">
      <alignment horizontal="left" vertical="top"/>
      <protection/>
    </xf>
    <xf numFmtId="176" fontId="8" fillId="0" borderId="27" xfId="42" applyNumberFormat="1" applyFont="1" applyFill="1" applyBorder="1" applyAlignment="1">
      <alignment horizontal="right" vertical="top"/>
      <protection/>
    </xf>
    <xf numFmtId="0" fontId="8" fillId="0" borderId="46" xfId="42" applyFont="1" applyFill="1" applyBorder="1" applyAlignment="1">
      <alignment horizontal="left" vertical="top" wrapText="1"/>
      <protection/>
    </xf>
    <xf numFmtId="0" fontId="9" fillId="0" borderId="38" xfId="42" applyFont="1" applyFill="1" applyBorder="1">
      <alignment/>
      <protection/>
    </xf>
    <xf numFmtId="0" fontId="3" fillId="0" borderId="30" xfId="42" applyFont="1" applyFill="1" applyBorder="1">
      <alignment/>
      <protection/>
    </xf>
    <xf numFmtId="0" fontId="7" fillId="0" borderId="16" xfId="42" applyFont="1" applyFill="1" applyBorder="1" applyAlignment="1">
      <alignment horizontal="left" vertical="top" wrapText="1"/>
      <protection/>
    </xf>
    <xf numFmtId="176" fontId="7" fillId="0" borderId="30" xfId="42" applyNumberFormat="1" applyFont="1" applyFill="1" applyBorder="1" applyAlignment="1">
      <alignment horizontal="right" vertical="top"/>
      <protection/>
    </xf>
    <xf numFmtId="175" fontId="8" fillId="0" borderId="47" xfId="42" applyNumberFormat="1" applyFont="1" applyFill="1" applyBorder="1" applyAlignment="1">
      <alignment horizontal="left" vertical="top"/>
      <protection/>
    </xf>
    <xf numFmtId="0" fontId="8" fillId="0" borderId="22" xfId="42" applyFont="1" applyFill="1" applyBorder="1" applyAlignment="1">
      <alignment horizontal="left" vertical="top" wrapText="1"/>
      <protection/>
    </xf>
    <xf numFmtId="182" fontId="7" fillId="0" borderId="48" xfId="42" applyNumberFormat="1" applyFont="1" applyFill="1" applyBorder="1" applyAlignment="1">
      <alignment horizontal="right" vertical="top"/>
      <protection/>
    </xf>
    <xf numFmtId="0" fontId="10" fillId="0" borderId="47" xfId="42" applyFont="1" applyFill="1" applyBorder="1" applyAlignment="1">
      <alignment horizontal="left" vertical="top" wrapText="1"/>
      <protection/>
    </xf>
    <xf numFmtId="180" fontId="6" fillId="33" borderId="45" xfId="42" applyNumberFormat="1" applyFont="1" applyFill="1" applyBorder="1" applyAlignment="1">
      <alignment horizontal="left" vertical="top"/>
      <protection/>
    </xf>
    <xf numFmtId="0" fontId="4" fillId="33" borderId="49" xfId="42" applyFont="1" applyFill="1" applyBorder="1">
      <alignment/>
      <protection/>
    </xf>
    <xf numFmtId="0" fontId="4" fillId="33" borderId="50" xfId="42" applyFont="1" applyFill="1" applyBorder="1">
      <alignment/>
      <protection/>
    </xf>
    <xf numFmtId="0" fontId="6" fillId="33" borderId="45" xfId="42" applyFont="1" applyFill="1" applyBorder="1" applyAlignment="1">
      <alignment horizontal="left" vertical="top" wrapText="1"/>
      <protection/>
    </xf>
    <xf numFmtId="176" fontId="6" fillId="33" borderId="49" xfId="42" applyNumberFormat="1" applyFont="1" applyFill="1" applyBorder="1" applyAlignment="1">
      <alignment horizontal="right" vertical="top"/>
      <protection/>
    </xf>
    <xf numFmtId="175" fontId="8" fillId="0" borderId="51" xfId="42" applyNumberFormat="1" applyFont="1" applyFill="1" applyBorder="1" applyAlignment="1">
      <alignment horizontal="left" vertical="top"/>
      <protection/>
    </xf>
    <xf numFmtId="4" fontId="9" fillId="0" borderId="52" xfId="42" applyNumberFormat="1" applyFont="1" applyFill="1" applyBorder="1" applyAlignment="1">
      <alignment vertical="top"/>
      <protection/>
    </xf>
    <xf numFmtId="0" fontId="9" fillId="0" borderId="53" xfId="42" applyFont="1" applyFill="1" applyBorder="1">
      <alignment/>
      <protection/>
    </xf>
    <xf numFmtId="0" fontId="0" fillId="0" borderId="0" xfId="42" applyFont="1" applyBorder="1">
      <alignment/>
      <protection/>
    </xf>
    <xf numFmtId="0" fontId="0" fillId="0" borderId="0" xfId="42" applyFont="1">
      <alignment/>
      <protection/>
    </xf>
    <xf numFmtId="176" fontId="8" fillId="34" borderId="22" xfId="42" applyNumberFormat="1" applyFont="1" applyFill="1" applyBorder="1" applyAlignment="1">
      <alignment horizontal="right" vertical="top"/>
      <protection/>
    </xf>
    <xf numFmtId="182" fontId="10" fillId="34" borderId="22" xfId="42" applyNumberFormat="1" applyFont="1" applyFill="1" applyBorder="1" applyAlignment="1">
      <alignment horizontal="right" vertical="top"/>
      <protection/>
    </xf>
    <xf numFmtId="4" fontId="4" fillId="34" borderId="22" xfId="42" applyNumberFormat="1" applyFont="1" applyFill="1" applyBorder="1" applyAlignment="1">
      <alignment horizontal="center" vertical="top"/>
      <protection/>
    </xf>
    <xf numFmtId="178" fontId="10" fillId="34" borderId="20" xfId="42" applyNumberFormat="1" applyFont="1" applyFill="1" applyBorder="1" applyAlignment="1">
      <alignment horizontal="right" vertical="top"/>
      <protection/>
    </xf>
    <xf numFmtId="178" fontId="10" fillId="34" borderId="22" xfId="42" applyNumberFormat="1" applyFont="1" applyFill="1" applyBorder="1" applyAlignment="1">
      <alignment horizontal="right" vertical="top"/>
      <protection/>
    </xf>
    <xf numFmtId="4" fontId="4" fillId="34" borderId="20" xfId="42" applyNumberFormat="1" applyFont="1" applyFill="1" applyBorder="1" applyAlignment="1">
      <alignment horizontal="center" vertical="top"/>
      <protection/>
    </xf>
    <xf numFmtId="176" fontId="10" fillId="34" borderId="20" xfId="42" applyNumberFormat="1" applyFont="1" applyFill="1" applyBorder="1" applyAlignment="1">
      <alignment horizontal="right" vertical="top"/>
      <protection/>
    </xf>
    <xf numFmtId="178" fontId="8" fillId="0" borderId="54" xfId="42" applyNumberFormat="1" applyFont="1" applyFill="1" applyBorder="1" applyAlignment="1">
      <alignment horizontal="right" vertical="top"/>
      <protection/>
    </xf>
    <xf numFmtId="0" fontId="8" fillId="0" borderId="55" xfId="42" applyFont="1" applyFill="1" applyBorder="1" applyAlignment="1">
      <alignment horizontal="left" vertical="top" wrapText="1"/>
      <protection/>
    </xf>
    <xf numFmtId="178" fontId="8" fillId="0" borderId="22" xfId="42" applyNumberFormat="1" applyFont="1" applyFill="1" applyBorder="1" applyAlignment="1">
      <alignment horizontal="right" vertical="top"/>
      <protection/>
    </xf>
    <xf numFmtId="175" fontId="10" fillId="0" borderId="28" xfId="42" applyNumberFormat="1" applyFont="1" applyFill="1" applyBorder="1" applyAlignment="1">
      <alignment horizontal="left" vertical="top"/>
      <protection/>
    </xf>
    <xf numFmtId="182" fontId="6" fillId="33" borderId="37" xfId="42" applyNumberFormat="1" applyFont="1" applyFill="1" applyBorder="1" applyAlignment="1">
      <alignment horizontal="right" vertical="top"/>
      <protection/>
    </xf>
    <xf numFmtId="4" fontId="3" fillId="33" borderId="20" xfId="42" applyNumberFormat="1" applyFont="1" applyFill="1" applyBorder="1" applyAlignment="1">
      <alignment horizontal="center" vertical="top"/>
      <protection/>
    </xf>
    <xf numFmtId="0" fontId="10" fillId="0" borderId="21" xfId="42" applyFont="1" applyFill="1" applyBorder="1" applyAlignment="1">
      <alignment horizontal="left" vertical="top" wrapText="1"/>
      <protection/>
    </xf>
    <xf numFmtId="0" fontId="10" fillId="0" borderId="56" xfId="42" applyFont="1" applyFill="1" applyBorder="1" applyAlignment="1">
      <alignment horizontal="left" vertical="top" wrapText="1"/>
      <protection/>
    </xf>
    <xf numFmtId="176" fontId="10" fillId="34" borderId="22" xfId="42" applyNumberFormat="1" applyFont="1" applyFill="1" applyBorder="1" applyAlignment="1">
      <alignment horizontal="right" vertical="top"/>
      <protection/>
    </xf>
    <xf numFmtId="182" fontId="8" fillId="0" borderId="55" xfId="42" applyNumberFormat="1" applyFont="1" applyFill="1" applyBorder="1" applyAlignment="1">
      <alignment horizontal="right" vertical="top"/>
      <protection/>
    </xf>
    <xf numFmtId="181" fontId="7" fillId="0" borderId="57" xfId="42" applyNumberFormat="1" applyFont="1" applyFill="1" applyBorder="1" applyAlignment="1">
      <alignment horizontal="left" vertical="top"/>
      <protection/>
    </xf>
    <xf numFmtId="175" fontId="8" fillId="0" borderId="34" xfId="42" applyNumberFormat="1" applyFont="1" applyFill="1" applyBorder="1" applyAlignment="1">
      <alignment horizontal="left" vertical="top"/>
      <protection/>
    </xf>
    <xf numFmtId="182" fontId="8" fillId="34" borderId="22" xfId="42" applyNumberFormat="1" applyFont="1" applyFill="1" applyBorder="1" applyAlignment="1">
      <alignment horizontal="right" vertical="top"/>
      <protection/>
    </xf>
    <xf numFmtId="178" fontId="10" fillId="34" borderId="24" xfId="42" applyNumberFormat="1" applyFont="1" applyFill="1" applyBorder="1" applyAlignment="1">
      <alignment horizontal="right" vertical="top"/>
      <protection/>
    </xf>
    <xf numFmtId="182" fontId="10" fillId="34" borderId="20" xfId="42" applyNumberFormat="1" applyFont="1" applyFill="1" applyBorder="1" applyAlignment="1">
      <alignment horizontal="right" vertical="top"/>
      <protection/>
    </xf>
    <xf numFmtId="182" fontId="11" fillId="34" borderId="22" xfId="42" applyNumberFormat="1" applyFont="1" applyFill="1" applyBorder="1" applyAlignment="1">
      <alignment horizontal="right" vertical="top"/>
      <protection/>
    </xf>
    <xf numFmtId="4" fontId="3" fillId="0" borderId="20" xfId="42" applyNumberFormat="1" applyFont="1" applyFill="1" applyBorder="1" applyAlignment="1">
      <alignment horizontal="center" vertical="top"/>
      <protection/>
    </xf>
    <xf numFmtId="181" fontId="7" fillId="0" borderId="22" xfId="42" applyNumberFormat="1" applyFont="1" applyFill="1" applyBorder="1" applyAlignment="1">
      <alignment horizontal="left" vertical="top"/>
      <protection/>
    </xf>
    <xf numFmtId="177" fontId="8" fillId="35" borderId="22" xfId="42" applyNumberFormat="1" applyFont="1" applyFill="1" applyBorder="1" applyAlignment="1">
      <alignment horizontal="right" vertical="top"/>
      <protection/>
    </xf>
    <xf numFmtId="190" fontId="9" fillId="0" borderId="22" xfId="0" applyNumberFormat="1" applyFont="1" applyBorder="1" applyAlignment="1">
      <alignment horizontal="left" vertical="top" wrapText="1"/>
    </xf>
    <xf numFmtId="190" fontId="9" fillId="0" borderId="22" xfId="42" applyNumberFormat="1" applyFont="1" applyBorder="1" applyAlignment="1">
      <alignment horizontal="left" vertical="top" wrapText="1"/>
      <protection/>
    </xf>
    <xf numFmtId="175" fontId="8" fillId="0" borderId="58" xfId="42" applyNumberFormat="1" applyFont="1" applyFill="1" applyBorder="1" applyAlignment="1">
      <alignment horizontal="left" vertical="top"/>
      <protection/>
    </xf>
    <xf numFmtId="175" fontId="8" fillId="0" borderId="59" xfId="42" applyNumberFormat="1" applyFont="1" applyFill="1" applyBorder="1" applyAlignment="1">
      <alignment horizontal="left" vertical="top"/>
      <protection/>
    </xf>
    <xf numFmtId="190" fontId="9" fillId="0" borderId="16" xfId="42" applyNumberFormat="1" applyFont="1" applyBorder="1" applyAlignment="1">
      <alignment vertical="top" wrapText="1"/>
      <protection/>
    </xf>
    <xf numFmtId="0" fontId="9" fillId="0" borderId="22" xfId="42" applyFont="1" applyBorder="1" applyAlignment="1">
      <alignment vertical="top" wrapText="1"/>
      <protection/>
    </xf>
    <xf numFmtId="182" fontId="10" fillId="34" borderId="52" xfId="42" applyNumberFormat="1" applyFont="1" applyFill="1" applyBorder="1" applyAlignment="1">
      <alignment horizontal="right" vertical="top"/>
      <protection/>
    </xf>
    <xf numFmtId="4" fontId="4" fillId="34" borderId="52" xfId="42" applyNumberFormat="1" applyFont="1" applyFill="1" applyBorder="1" applyAlignment="1">
      <alignment horizontal="center" vertical="top"/>
      <protection/>
    </xf>
    <xf numFmtId="0" fontId="8" fillId="0" borderId="54" xfId="42" applyFont="1" applyFill="1" applyBorder="1" applyAlignment="1">
      <alignment horizontal="left" vertical="top" wrapText="1"/>
      <protection/>
    </xf>
    <xf numFmtId="0" fontId="10" fillId="0" borderId="24" xfId="42" applyFont="1" applyFill="1" applyBorder="1" applyAlignment="1">
      <alignment horizontal="left" vertical="top" wrapText="1"/>
      <protection/>
    </xf>
    <xf numFmtId="0" fontId="3" fillId="0" borderId="33" xfId="42" applyFont="1" applyFill="1" applyBorder="1">
      <alignment/>
      <protection/>
    </xf>
    <xf numFmtId="175" fontId="8" fillId="0" borderId="28" xfId="42" applyNumberFormat="1" applyFont="1" applyFill="1" applyBorder="1" applyAlignment="1">
      <alignment horizontal="left" vertical="top"/>
      <protection/>
    </xf>
    <xf numFmtId="0" fontId="11" fillId="0" borderId="54" xfId="51" applyFont="1" applyBorder="1" applyAlignment="1">
      <alignment vertical="top" wrapText="1"/>
      <protection/>
    </xf>
    <xf numFmtId="4" fontId="9" fillId="0" borderId="44" xfId="42" applyNumberFormat="1" applyFont="1" applyFill="1" applyBorder="1" applyAlignment="1">
      <alignment vertical="top"/>
      <protection/>
    </xf>
    <xf numFmtId="0" fontId="10" fillId="0" borderId="39" xfId="42" applyFont="1" applyFill="1" applyBorder="1" applyAlignment="1">
      <alignment horizontal="left" vertical="top" wrapText="1"/>
      <protection/>
    </xf>
    <xf numFmtId="4" fontId="9" fillId="35" borderId="22" xfId="42" applyNumberFormat="1" applyFont="1" applyFill="1" applyBorder="1" applyAlignment="1">
      <alignment horizontal="center" vertical="top"/>
      <protection/>
    </xf>
    <xf numFmtId="4" fontId="4" fillId="0" borderId="18" xfId="42" applyNumberFormat="1" applyFont="1" applyFill="1" applyBorder="1" applyAlignment="1">
      <alignment horizontal="center" vertical="top"/>
      <protection/>
    </xf>
    <xf numFmtId="4" fontId="0" fillId="0" borderId="54" xfId="42" applyNumberFormat="1" applyFont="1" applyFill="1" applyBorder="1" applyAlignment="1">
      <alignment vertical="top"/>
      <protection/>
    </xf>
    <xf numFmtId="4" fontId="3" fillId="35" borderId="20" xfId="42" applyNumberFormat="1" applyFont="1" applyFill="1" applyBorder="1" applyAlignment="1">
      <alignment horizontal="center" vertical="top"/>
      <protection/>
    </xf>
    <xf numFmtId="4" fontId="9" fillId="0" borderId="54" xfId="42" applyNumberFormat="1" applyFont="1" applyFill="1" applyBorder="1" applyAlignment="1">
      <alignment vertical="top"/>
      <protection/>
    </xf>
    <xf numFmtId="4" fontId="4" fillId="0" borderId="60" xfId="42" applyNumberFormat="1" applyFont="1" applyFill="1" applyBorder="1" applyAlignment="1">
      <alignment horizontal="center" vertical="top"/>
      <protection/>
    </xf>
    <xf numFmtId="176" fontId="8" fillId="36" borderId="61" xfId="42" applyNumberFormat="1" applyFont="1" applyFill="1" applyBorder="1" applyAlignment="1">
      <alignment horizontal="right" vertical="top"/>
      <protection/>
    </xf>
    <xf numFmtId="0" fontId="3" fillId="0" borderId="34" xfId="42" applyFont="1" applyFill="1" applyBorder="1">
      <alignment/>
      <protection/>
    </xf>
    <xf numFmtId="0" fontId="7" fillId="0" borderId="15" xfId="42" applyFont="1" applyFill="1" applyBorder="1" applyAlignment="1">
      <alignment horizontal="left" vertical="top" wrapText="1"/>
      <protection/>
    </xf>
    <xf numFmtId="2" fontId="3" fillId="0" borderId="20" xfId="42" applyNumberFormat="1" applyFont="1" applyFill="1" applyBorder="1" applyAlignment="1">
      <alignment horizontal="center" vertical="top"/>
      <protection/>
    </xf>
    <xf numFmtId="180" fontId="6" fillId="33" borderId="62" xfId="42" applyNumberFormat="1" applyFont="1" applyFill="1" applyBorder="1" applyAlignment="1">
      <alignment horizontal="left" vertical="top"/>
      <protection/>
    </xf>
    <xf numFmtId="0" fontId="0" fillId="33" borderId="63" xfId="42" applyFont="1" applyFill="1" applyBorder="1">
      <alignment/>
      <protection/>
    </xf>
    <xf numFmtId="0" fontId="0" fillId="33" borderId="64" xfId="42" applyFont="1" applyFill="1" applyBorder="1">
      <alignment/>
      <protection/>
    </xf>
    <xf numFmtId="0" fontId="6" fillId="33" borderId="65" xfId="42" applyFont="1" applyFill="1" applyBorder="1" applyAlignment="1">
      <alignment horizontal="left" vertical="top" wrapText="1"/>
      <protection/>
    </xf>
    <xf numFmtId="182" fontId="6" fillId="33" borderId="50" xfId="42" applyNumberFormat="1" applyFont="1" applyFill="1" applyBorder="1" applyAlignment="1">
      <alignment horizontal="right" vertical="top"/>
      <protection/>
    </xf>
    <xf numFmtId="2" fontId="4" fillId="33" borderId="65" xfId="42" applyNumberFormat="1" applyFont="1" applyFill="1" applyBorder="1" applyAlignment="1">
      <alignment horizontal="center" vertical="top"/>
      <protection/>
    </xf>
    <xf numFmtId="182" fontId="7" fillId="0" borderId="22" xfId="42" applyNumberFormat="1" applyFont="1" applyFill="1" applyBorder="1" applyAlignment="1">
      <alignment horizontal="right" vertical="top"/>
      <protection/>
    </xf>
    <xf numFmtId="190" fontId="9" fillId="0" borderId="47" xfId="42" applyNumberFormat="1" applyFont="1" applyBorder="1" applyAlignment="1">
      <alignment horizontal="left" vertical="top" wrapText="1"/>
      <protection/>
    </xf>
    <xf numFmtId="178" fontId="10" fillId="37" borderId="22" xfId="42" applyNumberFormat="1" applyFont="1" applyFill="1" applyBorder="1" applyAlignment="1">
      <alignment horizontal="right" vertical="top"/>
      <protection/>
    </xf>
    <xf numFmtId="0" fontId="8" fillId="0" borderId="25" xfId="42" applyFont="1" applyFill="1" applyBorder="1" applyAlignment="1">
      <alignment horizontal="left" vertical="top" wrapText="1"/>
      <protection/>
    </xf>
    <xf numFmtId="0" fontId="9" fillId="0" borderId="47" xfId="42" applyFont="1" applyBorder="1" applyAlignment="1">
      <alignment vertical="top" wrapText="1"/>
      <protection/>
    </xf>
    <xf numFmtId="0" fontId="11" fillId="0" borderId="24" xfId="42" applyFont="1" applyFill="1" applyBorder="1" applyAlignment="1">
      <alignment horizontal="left" vertical="top" wrapText="1"/>
      <protection/>
    </xf>
    <xf numFmtId="0" fontId="13" fillId="0" borderId="0" xfId="42" applyFont="1">
      <alignment/>
      <protection/>
    </xf>
    <xf numFmtId="0" fontId="0" fillId="0" borderId="0" xfId="42" applyFont="1" applyBorder="1" applyAlignment="1">
      <alignment wrapText="1"/>
      <protection/>
    </xf>
    <xf numFmtId="0" fontId="4" fillId="0" borderId="0" xfId="42" applyFont="1" applyBorder="1" applyAlignment="1">
      <alignment horizontal="center"/>
      <protection/>
    </xf>
    <xf numFmtId="4" fontId="0" fillId="0" borderId="0" xfId="42" applyNumberFormat="1" applyFont="1" applyBorder="1" applyAlignment="1">
      <alignment vertical="top"/>
      <protection/>
    </xf>
    <xf numFmtId="4" fontId="0" fillId="0" borderId="0" xfId="42" applyNumberFormat="1" applyFont="1" applyBorder="1" applyAlignment="1">
      <alignment horizontal="center" vertical="top"/>
      <protection/>
    </xf>
    <xf numFmtId="0" fontId="4" fillId="33" borderId="45" xfId="42" applyFont="1" applyFill="1" applyBorder="1">
      <alignment/>
      <protection/>
    </xf>
    <xf numFmtId="174" fontId="7" fillId="0" borderId="66" xfId="42" applyNumberFormat="1" applyFont="1" applyFill="1" applyBorder="1" applyAlignment="1">
      <alignment horizontal="left" vertical="top"/>
      <protection/>
    </xf>
    <xf numFmtId="173" fontId="6" fillId="0" borderId="67" xfId="42" applyNumberFormat="1" applyFont="1" applyFill="1" applyBorder="1" applyAlignment="1">
      <alignment horizontal="right" vertical="top"/>
      <protection/>
    </xf>
    <xf numFmtId="0" fontId="3" fillId="0" borderId="0" xfId="42" applyFont="1" applyBorder="1" applyAlignment="1">
      <alignment wrapText="1"/>
      <protection/>
    </xf>
    <xf numFmtId="173" fontId="6" fillId="0" borderId="17" xfId="42" applyNumberFormat="1" applyFont="1" applyFill="1" applyBorder="1" applyAlignment="1">
      <alignment horizontal="right" vertical="top"/>
      <protection/>
    </xf>
    <xf numFmtId="2" fontId="6" fillId="0" borderId="60" xfId="42" applyNumberFormat="1" applyFont="1" applyFill="1" applyBorder="1" applyAlignment="1">
      <alignment horizontal="center" vertical="top"/>
      <protection/>
    </xf>
    <xf numFmtId="0" fontId="10" fillId="0" borderId="0" xfId="42" applyFont="1" applyFill="1" applyBorder="1" applyAlignment="1">
      <alignment horizontal="left" vertical="top" wrapText="1"/>
      <protection/>
    </xf>
    <xf numFmtId="178" fontId="10" fillId="0" borderId="0" xfId="42" applyNumberFormat="1" applyFont="1" applyFill="1" applyBorder="1" applyAlignment="1">
      <alignment horizontal="right" vertical="top"/>
      <protection/>
    </xf>
    <xf numFmtId="4" fontId="9" fillId="0" borderId="0" xfId="42" applyNumberFormat="1" applyFont="1" applyFill="1" applyBorder="1" applyAlignment="1">
      <alignment vertical="top"/>
      <protection/>
    </xf>
    <xf numFmtId="0" fontId="3" fillId="0" borderId="44" xfId="42" applyFont="1" applyBorder="1" applyAlignment="1">
      <alignment wrapText="1"/>
      <protection/>
    </xf>
    <xf numFmtId="0" fontId="4" fillId="0" borderId="0" xfId="42" applyFont="1" applyFill="1" applyAlignment="1">
      <alignment horizontal="center"/>
      <protection/>
    </xf>
    <xf numFmtId="2" fontId="6" fillId="0" borderId="0" xfId="42" applyNumberFormat="1" applyFont="1" applyFill="1" applyBorder="1" applyAlignment="1">
      <alignment horizontal="center" vertical="top"/>
      <protection/>
    </xf>
    <xf numFmtId="0" fontId="4" fillId="0" borderId="0" xfId="42" applyFont="1">
      <alignment/>
      <protection/>
    </xf>
    <xf numFmtId="0" fontId="4" fillId="0" borderId="17" xfId="42" applyFont="1" applyBorder="1" applyAlignment="1">
      <alignment horizontal="right" vertical="center" wrapText="1"/>
      <protection/>
    </xf>
    <xf numFmtId="173" fontId="4" fillId="0" borderId="18" xfId="42" applyNumberFormat="1" applyFont="1" applyBorder="1">
      <alignment/>
      <protection/>
    </xf>
    <xf numFmtId="2" fontId="6" fillId="0" borderId="68" xfId="42" applyNumberFormat="1" applyFont="1" applyFill="1" applyBorder="1" applyAlignment="1">
      <alignment horizontal="center" vertical="top"/>
      <protection/>
    </xf>
    <xf numFmtId="0" fontId="5" fillId="0" borderId="0" xfId="42" applyFont="1" applyFill="1" applyBorder="1" applyAlignment="1">
      <alignment horizontal="center" vertical="center"/>
      <protection/>
    </xf>
    <xf numFmtId="0" fontId="5" fillId="0" borderId="0" xfId="42" applyFont="1" applyFill="1" applyBorder="1" applyAlignment="1">
      <alignment horizontal="center" vertical="center" wrapText="1"/>
      <protection/>
    </xf>
    <xf numFmtId="0" fontId="7" fillId="0" borderId="69" xfId="42" applyFont="1" applyFill="1" applyBorder="1" applyAlignment="1">
      <alignment horizontal="left" vertical="top" wrapText="1"/>
      <protection/>
    </xf>
    <xf numFmtId="0" fontId="3" fillId="0" borderId="70" xfId="42" applyFont="1" applyFill="1" applyBorder="1">
      <alignment/>
      <protection/>
    </xf>
    <xf numFmtId="0" fontId="3" fillId="0" borderId="26" xfId="42" applyFont="1" applyFill="1" applyBorder="1">
      <alignment/>
      <protection/>
    </xf>
    <xf numFmtId="0" fontId="7" fillId="0" borderId="71" xfId="42" applyFont="1" applyFill="1" applyBorder="1" applyAlignment="1">
      <alignment horizontal="left" vertical="top" wrapText="1"/>
      <protection/>
    </xf>
    <xf numFmtId="4" fontId="9" fillId="0" borderId="15" xfId="42" applyNumberFormat="1" applyFont="1" applyFill="1" applyBorder="1" applyAlignment="1">
      <alignment vertical="top"/>
      <protection/>
    </xf>
    <xf numFmtId="175" fontId="8" fillId="0" borderId="53" xfId="42" applyNumberFormat="1" applyFont="1" applyFill="1" applyBorder="1" applyAlignment="1">
      <alignment horizontal="left" vertical="top"/>
      <protection/>
    </xf>
    <xf numFmtId="176" fontId="6" fillId="33" borderId="72" xfId="42" applyNumberFormat="1" applyFont="1" applyFill="1" applyBorder="1" applyAlignment="1">
      <alignment horizontal="right" vertical="top"/>
      <protection/>
    </xf>
    <xf numFmtId="182" fontId="6" fillId="33" borderId="49" xfId="42" applyNumberFormat="1" applyFont="1" applyFill="1" applyBorder="1" applyAlignment="1">
      <alignment horizontal="right" vertical="top"/>
      <protection/>
    </xf>
    <xf numFmtId="4" fontId="4" fillId="33" borderId="65" xfId="42" applyNumberFormat="1" applyFont="1" applyFill="1" applyBorder="1" applyAlignment="1">
      <alignment horizontal="center" vertical="top"/>
      <protection/>
    </xf>
    <xf numFmtId="176" fontId="7" fillId="0" borderId="55" xfId="42" applyNumberFormat="1" applyFont="1" applyFill="1" applyBorder="1" applyAlignment="1">
      <alignment horizontal="right" vertical="top"/>
      <protection/>
    </xf>
    <xf numFmtId="0" fontId="0" fillId="0" borderId="15" xfId="42" applyFont="1" applyFill="1" applyBorder="1">
      <alignment/>
      <protection/>
    </xf>
    <xf numFmtId="4" fontId="0" fillId="0" borderId="20" xfId="42" applyNumberFormat="1" applyFont="1" applyFill="1" applyBorder="1" applyAlignment="1">
      <alignment horizontal="center" vertical="top"/>
      <protection/>
    </xf>
    <xf numFmtId="4" fontId="0" fillId="0" borderId="20" xfId="42" applyNumberFormat="1" applyFont="1" applyFill="1" applyBorder="1" applyAlignment="1">
      <alignment vertical="top"/>
      <protection/>
    </xf>
    <xf numFmtId="0" fontId="0" fillId="0" borderId="33" xfId="42" applyFont="1" applyFill="1" applyBorder="1">
      <alignment/>
      <protection/>
    </xf>
    <xf numFmtId="0" fontId="0" fillId="0" borderId="16" xfId="42" applyFont="1" applyFill="1" applyBorder="1">
      <alignment/>
      <protection/>
    </xf>
    <xf numFmtId="0" fontId="0" fillId="0" borderId="21" xfId="42" applyFont="1" applyFill="1" applyBorder="1">
      <alignment/>
      <protection/>
    </xf>
    <xf numFmtId="4" fontId="0" fillId="0" borderId="22" xfId="42" applyNumberFormat="1" applyFont="1" applyFill="1" applyBorder="1" applyAlignment="1">
      <alignment vertical="top"/>
      <protection/>
    </xf>
    <xf numFmtId="0" fontId="0" fillId="0" borderId="14" xfId="42" applyFont="1" applyFill="1" applyBorder="1">
      <alignment/>
      <protection/>
    </xf>
    <xf numFmtId="4" fontId="0" fillId="0" borderId="15" xfId="42" applyNumberFormat="1" applyFont="1" applyFill="1" applyBorder="1" applyAlignment="1">
      <alignment horizontal="center" vertical="top"/>
      <protection/>
    </xf>
    <xf numFmtId="4" fontId="0" fillId="36" borderId="22" xfId="42" applyNumberFormat="1" applyFont="1" applyFill="1" applyBorder="1" applyAlignment="1">
      <alignment horizontal="center" vertical="top"/>
      <protection/>
    </xf>
    <xf numFmtId="4" fontId="0" fillId="0" borderId="47" xfId="42" applyNumberFormat="1" applyFont="1" applyFill="1" applyBorder="1" applyAlignment="1">
      <alignment vertical="top"/>
      <protection/>
    </xf>
    <xf numFmtId="4" fontId="0" fillId="0" borderId="0" xfId="42" applyNumberFormat="1" applyFont="1" applyFill="1">
      <alignment/>
      <protection/>
    </xf>
    <xf numFmtId="4" fontId="0" fillId="34" borderId="20" xfId="42" applyNumberFormat="1" applyFont="1" applyFill="1" applyBorder="1" applyAlignment="1">
      <alignment horizontal="center" vertical="top"/>
      <protection/>
    </xf>
    <xf numFmtId="4" fontId="9" fillId="0" borderId="47" xfId="42" applyNumberFormat="1" applyFont="1" applyFill="1" applyBorder="1" applyAlignment="1">
      <alignment vertical="top"/>
      <protection/>
    </xf>
    <xf numFmtId="4" fontId="9" fillId="0" borderId="0" xfId="42" applyNumberFormat="1" applyFont="1" applyFill="1">
      <alignment/>
      <protection/>
    </xf>
    <xf numFmtId="4" fontId="9" fillId="0" borderId="28" xfId="42" applyNumberFormat="1" applyFont="1" applyFill="1" applyBorder="1" applyAlignment="1">
      <alignment vertical="top"/>
      <protection/>
    </xf>
    <xf numFmtId="190" fontId="9" fillId="0" borderId="47" xfId="42" applyNumberFormat="1" applyFont="1" applyBorder="1" applyAlignment="1">
      <alignment vertical="top" wrapText="1"/>
      <protection/>
    </xf>
    <xf numFmtId="0" fontId="0" fillId="0" borderId="39" xfId="42" applyFont="1" applyFill="1" applyBorder="1">
      <alignment/>
      <protection/>
    </xf>
    <xf numFmtId="0" fontId="0" fillId="0" borderId="40" xfId="42" applyFont="1" applyFill="1" applyBorder="1">
      <alignment/>
      <protection/>
    </xf>
    <xf numFmtId="0" fontId="10" fillId="0" borderId="52" xfId="42" applyFont="1" applyFill="1" applyBorder="1" applyAlignment="1">
      <alignment horizontal="left" vertical="top" wrapText="1"/>
      <protection/>
    </xf>
    <xf numFmtId="176" fontId="8" fillId="34" borderId="52" xfId="42" applyNumberFormat="1" applyFont="1" applyFill="1" applyBorder="1" applyAlignment="1">
      <alignment horizontal="right" vertical="top"/>
      <protection/>
    </xf>
    <xf numFmtId="4" fontId="0" fillId="34" borderId="52" xfId="42" applyNumberFormat="1" applyFont="1" applyFill="1" applyBorder="1" applyAlignment="1">
      <alignment horizontal="center" vertical="top"/>
      <protection/>
    </xf>
    <xf numFmtId="4" fontId="0" fillId="0" borderId="73" xfId="42" applyNumberFormat="1" applyFont="1" applyFill="1" applyBorder="1" applyAlignment="1">
      <alignment vertical="top"/>
      <protection/>
    </xf>
    <xf numFmtId="173" fontId="6" fillId="33" borderId="49" xfId="42" applyNumberFormat="1" applyFont="1" applyFill="1" applyBorder="1" applyAlignment="1">
      <alignment horizontal="right" vertical="top"/>
      <protection/>
    </xf>
    <xf numFmtId="176" fontId="8" fillId="0" borderId="12" xfId="42" applyNumberFormat="1" applyFont="1" applyFill="1" applyBorder="1" applyAlignment="1">
      <alignment horizontal="right" vertical="top"/>
      <protection/>
    </xf>
    <xf numFmtId="4" fontId="9" fillId="0" borderId="0" xfId="42" applyNumberFormat="1" applyFont="1" applyFill="1" applyBorder="1">
      <alignment/>
      <protection/>
    </xf>
    <xf numFmtId="4" fontId="0" fillId="0" borderId="22" xfId="42" applyNumberFormat="1" applyFont="1" applyFill="1" applyBorder="1" applyAlignment="1">
      <alignment horizontal="center" vertical="top"/>
      <protection/>
    </xf>
    <xf numFmtId="4" fontId="9" fillId="0" borderId="73" xfId="42" applyNumberFormat="1" applyFont="1" applyFill="1" applyBorder="1" applyAlignment="1">
      <alignment vertical="top"/>
      <protection/>
    </xf>
    <xf numFmtId="4" fontId="3" fillId="0" borderId="20" xfId="42" applyNumberFormat="1" applyFont="1" applyFill="1" applyBorder="1" applyAlignment="1">
      <alignment vertical="top"/>
      <protection/>
    </xf>
    <xf numFmtId="0" fontId="9" fillId="0" borderId="14" xfId="42" applyFont="1" applyFill="1" applyBorder="1">
      <alignment/>
      <protection/>
    </xf>
    <xf numFmtId="0" fontId="9" fillId="0" borderId="35" xfId="42" applyFont="1" applyFill="1" applyBorder="1">
      <alignment/>
      <protection/>
    </xf>
    <xf numFmtId="0" fontId="10" fillId="0" borderId="14" xfId="42" applyFont="1" applyFill="1" applyBorder="1" applyAlignment="1">
      <alignment horizontal="left" vertical="top" wrapText="1"/>
      <protection/>
    </xf>
    <xf numFmtId="178" fontId="8" fillId="36" borderId="16" xfId="42" applyNumberFormat="1" applyFont="1" applyFill="1" applyBorder="1" applyAlignment="1">
      <alignment horizontal="right" vertical="top"/>
      <protection/>
    </xf>
    <xf numFmtId="4" fontId="0" fillId="0" borderId="30" xfId="42" applyNumberFormat="1" applyFont="1" applyFill="1" applyBorder="1" applyAlignment="1">
      <alignment vertical="top"/>
      <protection/>
    </xf>
    <xf numFmtId="4" fontId="0" fillId="36" borderId="16" xfId="42" applyNumberFormat="1" applyFont="1" applyFill="1" applyBorder="1" applyAlignment="1">
      <alignment horizontal="center" vertical="top"/>
      <protection/>
    </xf>
    <xf numFmtId="4" fontId="0" fillId="0" borderId="35" xfId="42" applyNumberFormat="1" applyFont="1" applyFill="1" applyBorder="1" applyAlignment="1">
      <alignment vertical="top"/>
      <protection/>
    </xf>
    <xf numFmtId="0" fontId="10" fillId="0" borderId="74" xfId="42" applyFont="1" applyFill="1" applyBorder="1" applyAlignment="1">
      <alignment horizontal="left" vertical="top" wrapText="1"/>
      <protection/>
    </xf>
    <xf numFmtId="178" fontId="10" fillId="37" borderId="52" xfId="42" applyNumberFormat="1" applyFont="1" applyFill="1" applyBorder="1" applyAlignment="1">
      <alignment horizontal="right" vertical="top"/>
      <protection/>
    </xf>
    <xf numFmtId="4" fontId="9" fillId="0" borderId="75" xfId="42" applyNumberFormat="1" applyFont="1" applyFill="1" applyBorder="1" applyAlignment="1">
      <alignment vertical="top"/>
      <protection/>
    </xf>
    <xf numFmtId="4" fontId="3" fillId="37" borderId="52" xfId="42" applyNumberFormat="1" applyFont="1" applyFill="1" applyBorder="1" applyAlignment="1">
      <alignment horizontal="center" vertical="top"/>
      <protection/>
    </xf>
    <xf numFmtId="0" fontId="0" fillId="0" borderId="76" xfId="42" applyFont="1" applyFill="1" applyBorder="1">
      <alignment/>
      <protection/>
    </xf>
    <xf numFmtId="0" fontId="10" fillId="0" borderId="11" xfId="42" applyFont="1" applyFill="1" applyBorder="1" applyAlignment="1">
      <alignment horizontal="left" vertical="top" wrapText="1"/>
      <protection/>
    </xf>
    <xf numFmtId="0" fontId="0" fillId="0" borderId="34" xfId="42" applyFont="1" applyFill="1" applyBorder="1">
      <alignment/>
      <protection/>
    </xf>
    <xf numFmtId="0" fontId="0" fillId="0" borderId="30" xfId="42" applyFont="1" applyFill="1" applyBorder="1">
      <alignment/>
      <protection/>
    </xf>
    <xf numFmtId="0" fontId="0" fillId="0" borderId="53" xfId="42" applyFont="1" applyFill="1" applyBorder="1">
      <alignment/>
      <protection/>
    </xf>
    <xf numFmtId="0" fontId="0" fillId="0" borderId="44" xfId="42" applyFont="1" applyFill="1" applyBorder="1">
      <alignment/>
      <protection/>
    </xf>
    <xf numFmtId="0" fontId="0" fillId="34" borderId="40" xfId="42" applyFont="1" applyFill="1" applyBorder="1">
      <alignment/>
      <protection/>
    </xf>
    <xf numFmtId="4" fontId="9" fillId="34" borderId="40" xfId="42" applyNumberFormat="1" applyFont="1" applyFill="1" applyBorder="1" applyAlignment="1">
      <alignment horizontal="center" vertical="top"/>
      <protection/>
    </xf>
    <xf numFmtId="4" fontId="9" fillId="0" borderId="53" xfId="42" applyNumberFormat="1" applyFont="1" applyFill="1" applyBorder="1" applyAlignment="1">
      <alignment vertical="top"/>
      <protection/>
    </xf>
    <xf numFmtId="181" fontId="7" fillId="0" borderId="66" xfId="42" applyNumberFormat="1" applyFont="1" applyFill="1" applyBorder="1" applyAlignment="1">
      <alignment horizontal="left" vertical="top"/>
      <protection/>
    </xf>
    <xf numFmtId="0" fontId="0" fillId="0" borderId="54" xfId="42" applyFont="1" applyFill="1" applyBorder="1">
      <alignment/>
      <protection/>
    </xf>
    <xf numFmtId="0" fontId="0" fillId="0" borderId="20" xfId="42" applyFont="1" applyFill="1" applyBorder="1">
      <alignment/>
      <protection/>
    </xf>
    <xf numFmtId="0" fontId="0" fillId="0" borderId="28" xfId="42" applyFont="1" applyFill="1" applyBorder="1">
      <alignment/>
      <protection/>
    </xf>
    <xf numFmtId="0" fontId="0" fillId="0" borderId="55" xfId="42" applyFont="1" applyFill="1" applyBorder="1">
      <alignment/>
      <protection/>
    </xf>
    <xf numFmtId="0" fontId="0" fillId="0" borderId="38" xfId="42" applyFont="1" applyFill="1" applyBorder="1">
      <alignment/>
      <protection/>
    </xf>
    <xf numFmtId="0" fontId="10" fillId="0" borderId="55" xfId="42" applyFont="1" applyFill="1" applyBorder="1" applyAlignment="1">
      <alignment horizontal="left" vertical="top" wrapText="1"/>
      <protection/>
    </xf>
    <xf numFmtId="178" fontId="8" fillId="36" borderId="22" xfId="42" applyNumberFormat="1" applyFont="1" applyFill="1" applyBorder="1" applyAlignment="1">
      <alignment horizontal="right" vertical="top"/>
      <protection/>
    </xf>
    <xf numFmtId="175" fontId="8" fillId="0" borderId="77" xfId="42" applyNumberFormat="1" applyFont="1" applyFill="1" applyBorder="1" applyAlignment="1">
      <alignment horizontal="left" vertical="top"/>
      <protection/>
    </xf>
    <xf numFmtId="0" fontId="10" fillId="0" borderId="54" xfId="42" applyFont="1" applyFill="1" applyBorder="1" applyAlignment="1">
      <alignment horizontal="left" vertical="top" wrapText="1"/>
      <protection/>
    </xf>
    <xf numFmtId="4" fontId="3" fillId="37" borderId="22" xfId="42" applyNumberFormat="1" applyFont="1" applyFill="1" applyBorder="1" applyAlignment="1">
      <alignment horizontal="center" vertical="top"/>
      <protection/>
    </xf>
    <xf numFmtId="190" fontId="9" fillId="0" borderId="73" xfId="0" applyNumberFormat="1" applyFont="1" applyBorder="1" applyAlignment="1">
      <alignment horizontal="left" vertical="top" wrapText="1"/>
    </xf>
    <xf numFmtId="177" fontId="8" fillId="36" borderId="52" xfId="42" applyNumberFormat="1" applyFont="1" applyFill="1" applyBorder="1" applyAlignment="1">
      <alignment horizontal="right" vertical="top"/>
      <protection/>
    </xf>
    <xf numFmtId="4" fontId="9" fillId="36" borderId="52" xfId="42" applyNumberFormat="1" applyFont="1" applyFill="1" applyBorder="1" applyAlignment="1">
      <alignment horizontal="center" vertical="top"/>
      <protection/>
    </xf>
    <xf numFmtId="4" fontId="9" fillId="0" borderId="16" xfId="42" applyNumberFormat="1" applyFont="1" applyFill="1" applyBorder="1" applyAlignment="1">
      <alignment vertical="top"/>
      <protection/>
    </xf>
    <xf numFmtId="182" fontId="6" fillId="33" borderId="24" xfId="42" applyNumberFormat="1" applyFont="1" applyFill="1" applyBorder="1" applyAlignment="1">
      <alignment horizontal="right" vertical="top"/>
      <protection/>
    </xf>
    <xf numFmtId="2" fontId="4" fillId="33" borderId="20" xfId="42" applyNumberFormat="1" applyFont="1" applyFill="1" applyBorder="1" applyAlignment="1">
      <alignment horizontal="center" vertical="top"/>
      <protection/>
    </xf>
    <xf numFmtId="0" fontId="0" fillId="0" borderId="56" xfId="42" applyFont="1" applyFill="1" applyBorder="1">
      <alignment/>
      <protection/>
    </xf>
    <xf numFmtId="4" fontId="9" fillId="34" borderId="20" xfId="42" applyNumberFormat="1" applyFont="1" applyFill="1" applyBorder="1" applyAlignment="1">
      <alignment horizontal="center" vertical="top"/>
      <protection/>
    </xf>
    <xf numFmtId="0" fontId="0" fillId="0" borderId="32" xfId="42" applyFont="1" applyFill="1" applyBorder="1">
      <alignment/>
      <protection/>
    </xf>
    <xf numFmtId="178" fontId="8" fillId="0" borderId="55" xfId="42" applyNumberFormat="1" applyFont="1" applyFill="1" applyBorder="1" applyAlignment="1">
      <alignment horizontal="right" vertical="top"/>
      <protection/>
    </xf>
    <xf numFmtId="4" fontId="0" fillId="0" borderId="54" xfId="42" applyNumberFormat="1" applyFont="1" applyFill="1" applyBorder="1" applyAlignment="1">
      <alignment horizontal="center" vertical="top"/>
      <protection/>
    </xf>
    <xf numFmtId="0" fontId="11" fillId="0" borderId="38" xfId="42" applyFont="1" applyFill="1" applyBorder="1" applyAlignment="1">
      <alignment horizontal="left" vertical="top" wrapText="1"/>
      <protection/>
    </xf>
    <xf numFmtId="178" fontId="10" fillId="36" borderId="38" xfId="42" applyNumberFormat="1" applyFont="1" applyFill="1" applyBorder="1" applyAlignment="1">
      <alignment horizontal="right" vertical="top"/>
      <protection/>
    </xf>
    <xf numFmtId="4" fontId="4" fillId="36" borderId="24" xfId="42" applyNumberFormat="1" applyFont="1" applyFill="1" applyBorder="1" applyAlignment="1">
      <alignment horizontal="center" vertical="top"/>
      <protection/>
    </xf>
    <xf numFmtId="0" fontId="10" fillId="0" borderId="44" xfId="42" applyFont="1" applyFill="1" applyBorder="1" applyAlignment="1">
      <alignment horizontal="left" vertical="top" wrapText="1"/>
      <protection/>
    </xf>
    <xf numFmtId="182" fontId="10" fillId="34" borderId="40" xfId="42" applyNumberFormat="1" applyFont="1" applyFill="1" applyBorder="1" applyAlignment="1">
      <alignment horizontal="right" vertical="top"/>
      <protection/>
    </xf>
    <xf numFmtId="4" fontId="0" fillId="34" borderId="40" xfId="42" applyNumberFormat="1" applyFont="1" applyFill="1" applyBorder="1" applyAlignment="1">
      <alignment horizontal="center" vertical="top"/>
      <protection/>
    </xf>
    <xf numFmtId="0" fontId="9" fillId="0" borderId="47" xfId="42" applyFont="1" applyBorder="1" applyAlignment="1">
      <alignment vertical="top"/>
      <protection/>
    </xf>
    <xf numFmtId="4" fontId="9" fillId="34" borderId="22" xfId="42" applyNumberFormat="1" applyFont="1" applyFill="1" applyBorder="1" applyAlignment="1">
      <alignment horizontal="center" vertical="top"/>
      <protection/>
    </xf>
    <xf numFmtId="4" fontId="51" fillId="0" borderId="0" xfId="42" applyNumberFormat="1" applyFont="1" applyFill="1">
      <alignment/>
      <protection/>
    </xf>
    <xf numFmtId="4" fontId="0" fillId="36" borderId="15" xfId="42" applyNumberFormat="1" applyFont="1" applyFill="1" applyBorder="1" applyAlignment="1">
      <alignment horizontal="center" vertical="top"/>
      <protection/>
    </xf>
    <xf numFmtId="0" fontId="0" fillId="0" borderId="24" xfId="42" applyFont="1" applyFill="1" applyBorder="1">
      <alignment/>
      <protection/>
    </xf>
    <xf numFmtId="4" fontId="0" fillId="35" borderId="20" xfId="42" applyNumberFormat="1" applyFont="1" applyFill="1" applyBorder="1" applyAlignment="1">
      <alignment horizontal="center" vertical="top"/>
      <protection/>
    </xf>
    <xf numFmtId="4" fontId="0" fillId="0" borderId="28" xfId="42" applyNumberFormat="1" applyFont="1" applyFill="1" applyBorder="1" applyAlignment="1">
      <alignment vertical="top"/>
      <protection/>
    </xf>
    <xf numFmtId="190" fontId="9" fillId="0" borderId="20" xfId="51" applyNumberFormat="1" applyFont="1" applyBorder="1" applyAlignment="1">
      <alignment horizontal="left" vertical="top" wrapText="1"/>
      <protection/>
    </xf>
    <xf numFmtId="0" fontId="10" fillId="0" borderId="20" xfId="42" applyFont="1" applyFill="1" applyBorder="1" applyAlignment="1">
      <alignment horizontal="left" vertical="top" wrapText="1"/>
      <protection/>
    </xf>
    <xf numFmtId="0" fontId="0" fillId="34" borderId="20" xfId="42" applyFont="1" applyFill="1" applyBorder="1">
      <alignment/>
      <protection/>
    </xf>
    <xf numFmtId="0" fontId="15" fillId="0" borderId="54" xfId="42" applyFont="1" applyFill="1" applyBorder="1" applyAlignment="1">
      <alignment horizontal="left" vertical="top" wrapText="1"/>
      <protection/>
    </xf>
    <xf numFmtId="4" fontId="3" fillId="33" borderId="20" xfId="42" applyNumberFormat="1" applyFont="1" applyFill="1" applyBorder="1" applyAlignment="1">
      <alignment horizontal="center" vertical="top"/>
      <protection/>
    </xf>
    <xf numFmtId="176" fontId="6" fillId="33" borderId="20" xfId="42" applyNumberFormat="1" applyFont="1" applyFill="1" applyBorder="1" applyAlignment="1">
      <alignment horizontal="right" vertical="top"/>
      <protection/>
    </xf>
    <xf numFmtId="0" fontId="8" fillId="0" borderId="14" xfId="42" applyFont="1" applyFill="1" applyBorder="1" applyAlignment="1">
      <alignment horizontal="left" vertical="top" wrapText="1"/>
      <protection/>
    </xf>
    <xf numFmtId="178" fontId="8" fillId="0" borderId="14" xfId="42" applyNumberFormat="1" applyFont="1" applyFill="1" applyBorder="1" applyAlignment="1">
      <alignment horizontal="right" vertical="top"/>
      <protection/>
    </xf>
    <xf numFmtId="180" fontId="6" fillId="33" borderId="20" xfId="42" applyNumberFormat="1" applyFont="1" applyFill="1" applyBorder="1" applyAlignment="1">
      <alignment horizontal="left" vertical="top"/>
      <protection/>
    </xf>
    <xf numFmtId="0" fontId="0" fillId="33" borderId="28" xfId="42" applyFont="1" applyFill="1" applyBorder="1">
      <alignment/>
      <protection/>
    </xf>
    <xf numFmtId="0" fontId="6" fillId="33" borderId="20" xfId="42" applyFont="1" applyFill="1" applyBorder="1" applyAlignment="1">
      <alignment horizontal="left" vertical="top" wrapText="1"/>
      <protection/>
    </xf>
    <xf numFmtId="182" fontId="6" fillId="33" borderId="78" xfId="42" applyNumberFormat="1" applyFont="1" applyFill="1" applyBorder="1" applyAlignment="1">
      <alignment horizontal="right" vertical="top"/>
      <protection/>
    </xf>
    <xf numFmtId="4" fontId="4" fillId="33" borderId="20" xfId="42" applyNumberFormat="1" applyFont="1" applyFill="1" applyBorder="1" applyAlignment="1">
      <alignment vertical="top"/>
      <protection/>
    </xf>
    <xf numFmtId="173" fontId="6" fillId="0" borderId="53" xfId="42" applyNumberFormat="1" applyFont="1" applyFill="1" applyBorder="1" applyAlignment="1">
      <alignment horizontal="right" vertical="top"/>
      <protection/>
    </xf>
    <xf numFmtId="2" fontId="6" fillId="0" borderId="39" xfId="42" applyNumberFormat="1" applyFont="1" applyFill="1" applyBorder="1" applyAlignment="1">
      <alignment horizontal="center" vertical="top"/>
      <protection/>
    </xf>
    <xf numFmtId="182" fontId="10" fillId="34" borderId="15" xfId="42" applyNumberFormat="1" applyFont="1" applyFill="1" applyBorder="1" applyAlignment="1">
      <alignment horizontal="right" vertical="top"/>
      <protection/>
    </xf>
    <xf numFmtId="178" fontId="10" fillId="0" borderId="33" xfId="42" applyNumberFormat="1" applyFont="1" applyFill="1" applyBorder="1" applyAlignment="1">
      <alignment horizontal="right" vertical="top"/>
      <protection/>
    </xf>
    <xf numFmtId="4" fontId="0" fillId="0" borderId="16" xfId="42" applyNumberFormat="1" applyFont="1" applyFill="1" applyBorder="1" applyAlignment="1">
      <alignment horizontal="center" vertical="top"/>
      <protection/>
    </xf>
    <xf numFmtId="4" fontId="4" fillId="0" borderId="40" xfId="42" applyNumberFormat="1" applyFont="1" applyFill="1" applyBorder="1" applyAlignment="1">
      <alignment horizontal="center" vertical="top"/>
      <protection/>
    </xf>
    <xf numFmtId="0" fontId="3" fillId="0" borderId="55" xfId="42" applyFont="1" applyFill="1" applyBorder="1">
      <alignment/>
      <protection/>
    </xf>
    <xf numFmtId="0" fontId="3" fillId="0" borderId="47" xfId="42" applyFont="1" applyFill="1" applyBorder="1">
      <alignment/>
      <protection/>
    </xf>
    <xf numFmtId="0" fontId="3" fillId="0" borderId="31" xfId="42" applyFont="1" applyFill="1" applyBorder="1">
      <alignment/>
      <protection/>
    </xf>
    <xf numFmtId="182" fontId="8" fillId="35" borderId="16" xfId="42" applyNumberFormat="1" applyFont="1" applyFill="1" applyBorder="1" applyAlignment="1">
      <alignment horizontal="right" vertical="top"/>
      <protection/>
    </xf>
    <xf numFmtId="4" fontId="0" fillId="35" borderId="15" xfId="42" applyNumberFormat="1" applyFont="1" applyFill="1" applyBorder="1" applyAlignment="1">
      <alignment horizontal="center" vertical="top"/>
      <protection/>
    </xf>
    <xf numFmtId="180" fontId="6" fillId="33" borderId="79" xfId="42" applyNumberFormat="1" applyFont="1" applyFill="1" applyBorder="1" applyAlignment="1">
      <alignment horizontal="left" vertical="top"/>
      <protection/>
    </xf>
    <xf numFmtId="181" fontId="7" fillId="0" borderId="34" xfId="42" applyNumberFormat="1" applyFont="1" applyFill="1" applyBorder="1" applyAlignment="1">
      <alignment horizontal="left" vertical="top"/>
      <protection/>
    </xf>
    <xf numFmtId="0" fontId="9" fillId="0" borderId="54" xfId="42" applyFont="1" applyFill="1" applyBorder="1">
      <alignment/>
      <protection/>
    </xf>
    <xf numFmtId="0" fontId="9" fillId="0" borderId="47" xfId="42" applyFont="1" applyFill="1" applyBorder="1">
      <alignment/>
      <protection/>
    </xf>
    <xf numFmtId="0" fontId="11" fillId="0" borderId="59" xfId="42" applyFont="1" applyFill="1" applyBorder="1" applyAlignment="1">
      <alignment horizontal="left" vertical="top" wrapText="1"/>
      <protection/>
    </xf>
    <xf numFmtId="178" fontId="10" fillId="34" borderId="61" xfId="42" applyNumberFormat="1" applyFont="1" applyFill="1" applyBorder="1" applyAlignment="1">
      <alignment horizontal="right" vertical="top"/>
      <protection/>
    </xf>
    <xf numFmtId="181" fontId="7" fillId="0" borderId="80" xfId="42" applyNumberFormat="1" applyFont="1" applyFill="1" applyBorder="1" applyAlignment="1">
      <alignment horizontal="left" vertical="top"/>
      <protection/>
    </xf>
    <xf numFmtId="0" fontId="11" fillId="0" borderId="81" xfId="42" applyFont="1" applyFill="1" applyBorder="1" applyAlignment="1">
      <alignment horizontal="left" vertical="top" wrapText="1"/>
      <protection/>
    </xf>
    <xf numFmtId="178" fontId="10" fillId="35" borderId="20" xfId="42" applyNumberFormat="1" applyFont="1" applyFill="1" applyBorder="1" applyAlignment="1">
      <alignment horizontal="right" vertical="top"/>
      <protection/>
    </xf>
    <xf numFmtId="180" fontId="6" fillId="33" borderId="82" xfId="42" applyNumberFormat="1" applyFont="1" applyFill="1" applyBorder="1" applyAlignment="1">
      <alignment horizontal="left" vertical="top"/>
      <protection/>
    </xf>
    <xf numFmtId="0" fontId="10" fillId="0" borderId="83" xfId="42" applyFont="1" applyFill="1" applyBorder="1" applyAlignment="1">
      <alignment horizontal="left" vertical="top" wrapText="1"/>
      <protection/>
    </xf>
    <xf numFmtId="178" fontId="10" fillId="34" borderId="52" xfId="42" applyNumberFormat="1" applyFont="1" applyFill="1" applyBorder="1" applyAlignment="1">
      <alignment horizontal="right" vertical="top"/>
      <protection/>
    </xf>
    <xf numFmtId="0" fontId="12" fillId="0" borderId="0" xfId="42" applyFont="1" applyBorder="1" applyAlignment="1">
      <alignment horizontal="left" vertical="top"/>
      <protection/>
    </xf>
    <xf numFmtId="0" fontId="14" fillId="0" borderId="0" xfId="42" applyFont="1" applyBorder="1" applyAlignment="1">
      <alignment/>
      <protection/>
    </xf>
    <xf numFmtId="0" fontId="4" fillId="0" borderId="0" xfId="0" applyFont="1" applyAlignment="1">
      <alignment/>
    </xf>
    <xf numFmtId="0" fontId="5" fillId="0" borderId="18" xfId="42" applyFont="1" applyFill="1" applyBorder="1" applyAlignment="1">
      <alignment horizontal="center" vertical="center"/>
      <protection/>
    </xf>
    <xf numFmtId="0" fontId="4" fillId="0" borderId="18" xfId="42" applyFont="1" applyBorder="1" applyAlignment="1">
      <alignment horizontal="center"/>
      <protection/>
    </xf>
    <xf numFmtId="0" fontId="3" fillId="0" borderId="0" xfId="42" applyFont="1" applyBorder="1" applyAlignment="1">
      <alignment/>
      <protection/>
    </xf>
    <xf numFmtId="0" fontId="3" fillId="0" borderId="0" xfId="42" applyFont="1" applyAlignment="1">
      <alignment/>
      <protection/>
    </xf>
    <xf numFmtId="0" fontId="3" fillId="0" borderId="0" xfId="42" applyFont="1" applyBorder="1" applyAlignment="1">
      <alignment wrapText="1"/>
      <protection/>
    </xf>
    <xf numFmtId="0" fontId="0" fillId="0" borderId="0" xfId="42" applyFont="1" applyBorder="1" applyAlignment="1">
      <alignment wrapText="1"/>
      <protection/>
    </xf>
    <xf numFmtId="0" fontId="4" fillId="0" borderId="18" xfId="42" applyFont="1" applyBorder="1" applyAlignment="1">
      <alignment horizont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64</xdr:row>
      <xdr:rowOff>0</xdr:rowOff>
    </xdr:from>
    <xdr:to>
      <xdr:col>4</xdr:col>
      <xdr:colOff>476250</xdr:colOff>
      <xdr:row>64</xdr:row>
      <xdr:rowOff>0</xdr:rowOff>
    </xdr:to>
    <xdr:sp>
      <xdr:nvSpPr>
        <xdr:cNvPr id="1" name="Line 12"/>
        <xdr:cNvSpPr>
          <a:spLocks/>
        </xdr:cNvSpPr>
      </xdr:nvSpPr>
      <xdr:spPr>
        <a:xfrm flipH="1" flipV="1">
          <a:off x="1628775" y="15230475"/>
          <a:ext cx="552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1"/>
  <sheetViews>
    <sheetView tabSelected="1" view="pageBreakPreview" zoomScale="75" zoomScaleSheetLayoutView="75" zoomScalePageLayoutView="0" workbookViewId="0" topLeftCell="A190">
      <selection activeCell="E135" sqref="E135"/>
    </sheetView>
  </sheetViews>
  <sheetFormatPr defaultColWidth="9.140625" defaultRowHeight="12.75"/>
  <cols>
    <col min="1" max="1" width="7.00390625" style="101" customWidth="1"/>
    <col min="2" max="2" width="9.421875" style="101" customWidth="1"/>
    <col min="3" max="3" width="2.8515625" style="101" customWidth="1"/>
    <col min="4" max="4" width="6.28125" style="101" customWidth="1"/>
    <col min="5" max="5" width="50.57421875" style="102" customWidth="1"/>
    <col min="6" max="6" width="16.8515625" style="101" bestFit="1" customWidth="1"/>
    <col min="7" max="7" width="16.00390625" style="103" bestFit="1" customWidth="1"/>
    <col min="8" max="8" width="9.7109375" style="104" bestFit="1" customWidth="1"/>
    <col min="9" max="9" width="12.28125" style="101" hidden="1" customWidth="1"/>
    <col min="10" max="10" width="9.140625" style="101" customWidth="1"/>
    <col min="11" max="11" width="14.00390625" style="101" bestFit="1" customWidth="1"/>
    <col min="12" max="12" width="7.57421875" style="101" customWidth="1"/>
    <col min="13" max="16384" width="9.140625" style="101" customWidth="1"/>
  </cols>
  <sheetData>
    <row r="1" spans="1:8" s="192" customFormat="1" ht="15" customHeight="1">
      <c r="A1" s="345" t="s">
        <v>58</v>
      </c>
      <c r="B1" s="346"/>
      <c r="C1" s="346"/>
      <c r="D1" s="346"/>
      <c r="E1" s="346"/>
      <c r="F1" s="346"/>
      <c r="G1" s="347"/>
      <c r="H1" s="347"/>
    </row>
    <row r="2" spans="1:8" ht="12.75">
      <c r="A2" s="127"/>
      <c r="B2" s="127"/>
      <c r="C2" s="127"/>
      <c r="D2" s="127"/>
      <c r="E2" s="193"/>
      <c r="F2" s="194" t="s">
        <v>33</v>
      </c>
      <c r="G2" s="195"/>
      <c r="H2" s="196"/>
    </row>
    <row r="3" spans="1:8" ht="12.75">
      <c r="A3" s="350" t="s">
        <v>51</v>
      </c>
      <c r="B3" s="351"/>
      <c r="C3" s="351"/>
      <c r="D3" s="351"/>
      <c r="E3" s="351"/>
      <c r="F3" s="351"/>
      <c r="G3" s="195"/>
      <c r="H3" s="196"/>
    </row>
    <row r="4" spans="1:8" s="128" customFormat="1" ht="13.5" thickBot="1">
      <c r="A4" s="93"/>
      <c r="B4" s="93"/>
      <c r="C4" s="93"/>
      <c r="D4" s="93"/>
      <c r="E4" s="94"/>
      <c r="F4" s="95"/>
      <c r="G4" s="96"/>
      <c r="H4" s="97"/>
    </row>
    <row r="5" spans="1:9" s="15" customFormat="1" ht="13.5" thickBot="1">
      <c r="A5" s="16" t="s">
        <v>14</v>
      </c>
      <c r="B5" s="17" t="s">
        <v>28</v>
      </c>
      <c r="C5" s="348" t="s">
        <v>19</v>
      </c>
      <c r="D5" s="349"/>
      <c r="E5" s="18" t="s">
        <v>13</v>
      </c>
      <c r="F5" s="17" t="s">
        <v>34</v>
      </c>
      <c r="G5" s="19" t="s">
        <v>35</v>
      </c>
      <c r="H5" s="19" t="s">
        <v>36</v>
      </c>
      <c r="I5" s="14"/>
    </row>
    <row r="6" spans="1:9" s="8" customFormat="1" ht="12.75">
      <c r="A6" s="107">
        <v>10</v>
      </c>
      <c r="B6" s="197"/>
      <c r="C6" s="74"/>
      <c r="D6" s="75"/>
      <c r="E6" s="76" t="s">
        <v>25</v>
      </c>
      <c r="F6" s="248">
        <f>SUM(F7)</f>
        <v>1434408</v>
      </c>
      <c r="G6" s="248">
        <f>SUM(G7)</f>
        <v>1364630.27</v>
      </c>
      <c r="H6" s="77">
        <f>G6*100/F6</f>
        <v>95.1354335725958</v>
      </c>
      <c r="I6" s="7"/>
    </row>
    <row r="7" spans="1:10" s="4" customFormat="1" ht="12.75">
      <c r="A7" s="10"/>
      <c r="B7" s="198">
        <v>1095</v>
      </c>
      <c r="C7" s="1"/>
      <c r="D7" s="2"/>
      <c r="E7" s="20" t="s">
        <v>21</v>
      </c>
      <c r="F7" s="29">
        <f>SUM(F8,F24,F26)</f>
        <v>1434408</v>
      </c>
      <c r="G7" s="29">
        <f>SUM(G8,G24,G26)</f>
        <v>1364630.27</v>
      </c>
      <c r="H7" s="152">
        <f>G7*100/F7</f>
        <v>95.1354335725958</v>
      </c>
      <c r="I7" s="253" t="e">
        <f>SUM(I26,I12,#REF!)</f>
        <v>#REF!</v>
      </c>
      <c r="J7" s="3"/>
    </row>
    <row r="8" spans="1:10" s="28" customFormat="1" ht="12.75">
      <c r="A8" s="228"/>
      <c r="B8" s="228"/>
      <c r="C8" s="232"/>
      <c r="D8" s="64">
        <v>6050</v>
      </c>
      <c r="E8" s="110" t="s">
        <v>24</v>
      </c>
      <c r="F8" s="109">
        <v>403175</v>
      </c>
      <c r="G8" s="231">
        <v>400361.88</v>
      </c>
      <c r="H8" s="233">
        <f>G8*100/F8</f>
        <v>99.30225832454889</v>
      </c>
      <c r="I8" s="231">
        <v>0</v>
      </c>
      <c r="J8" s="27"/>
    </row>
    <row r="9" spans="1:10" s="28" customFormat="1" ht="25.5">
      <c r="A9" s="228"/>
      <c r="B9" s="228"/>
      <c r="C9" s="228"/>
      <c r="D9" s="147"/>
      <c r="E9" s="118" t="s">
        <v>38</v>
      </c>
      <c r="F9" s="176"/>
      <c r="G9" s="26">
        <v>214949.28</v>
      </c>
      <c r="H9" s="234"/>
      <c r="I9" s="231">
        <v>0</v>
      </c>
      <c r="J9" s="27"/>
    </row>
    <row r="10" spans="1:13" s="28" customFormat="1" ht="12.75">
      <c r="A10" s="228"/>
      <c r="B10" s="228"/>
      <c r="C10" s="228"/>
      <c r="D10" s="147"/>
      <c r="E10" s="142" t="s">
        <v>59</v>
      </c>
      <c r="F10" s="129"/>
      <c r="G10" s="26">
        <v>4896.63</v>
      </c>
      <c r="H10" s="234"/>
      <c r="I10" s="235">
        <v>0</v>
      </c>
      <c r="J10" s="27"/>
      <c r="M10" s="236" t="s">
        <v>33</v>
      </c>
    </row>
    <row r="11" spans="1:12" s="25" customFormat="1" ht="25.5">
      <c r="A11" s="59"/>
      <c r="B11" s="59"/>
      <c r="C11" s="59"/>
      <c r="D11" s="62"/>
      <c r="E11" s="143" t="s">
        <v>60</v>
      </c>
      <c r="F11" s="135" t="s">
        <v>33</v>
      </c>
      <c r="G11" s="70">
        <v>10799.4</v>
      </c>
      <c r="H11" s="237" t="s">
        <v>33</v>
      </c>
      <c r="I11" s="238">
        <v>0</v>
      </c>
      <c r="J11" s="24"/>
      <c r="L11" s="239" t="s">
        <v>33</v>
      </c>
    </row>
    <row r="12" spans="1:10" s="25" customFormat="1" ht="25.5">
      <c r="A12" s="59"/>
      <c r="B12" s="59"/>
      <c r="C12" s="59"/>
      <c r="D12" s="62"/>
      <c r="E12" s="118" t="s">
        <v>61</v>
      </c>
      <c r="F12" s="144"/>
      <c r="G12" s="70">
        <v>13400</v>
      </c>
      <c r="H12" s="234"/>
      <c r="I12" s="240">
        <v>0</v>
      </c>
      <c r="J12" s="24"/>
    </row>
    <row r="13" spans="1:10" s="25" customFormat="1" ht="25.5">
      <c r="A13" s="59"/>
      <c r="B13" s="59"/>
      <c r="C13" s="59"/>
      <c r="D13" s="62"/>
      <c r="E13" s="241" t="s">
        <v>62</v>
      </c>
      <c r="F13" s="144"/>
      <c r="G13" s="70">
        <v>4950.75</v>
      </c>
      <c r="H13" s="234"/>
      <c r="I13" s="240">
        <v>0</v>
      </c>
      <c r="J13" s="24"/>
    </row>
    <row r="14" spans="1:10" s="25" customFormat="1" ht="25.5">
      <c r="A14" s="59"/>
      <c r="B14" s="59"/>
      <c r="C14" s="59"/>
      <c r="D14" s="62"/>
      <c r="E14" s="241" t="s">
        <v>63</v>
      </c>
      <c r="F14" s="144"/>
      <c r="G14" s="70">
        <v>3000</v>
      </c>
      <c r="H14" s="234"/>
      <c r="I14" s="240">
        <v>0</v>
      </c>
      <c r="J14" s="24"/>
    </row>
    <row r="15" spans="1:10" s="25" customFormat="1" ht="25.5">
      <c r="A15" s="59"/>
      <c r="B15" s="59"/>
      <c r="C15" s="59"/>
      <c r="D15" s="62"/>
      <c r="E15" s="241" t="s">
        <v>64</v>
      </c>
      <c r="F15" s="144"/>
      <c r="G15" s="70">
        <v>9121.98</v>
      </c>
      <c r="H15" s="234"/>
      <c r="I15" s="240">
        <v>0</v>
      </c>
      <c r="J15" s="24"/>
    </row>
    <row r="16" spans="1:10" s="25" customFormat="1" ht="12.75">
      <c r="A16" s="59"/>
      <c r="B16" s="59"/>
      <c r="C16" s="59"/>
      <c r="D16" s="62"/>
      <c r="E16" s="187" t="s">
        <v>65</v>
      </c>
      <c r="F16" s="144"/>
      <c r="G16" s="70">
        <v>31761.55</v>
      </c>
      <c r="H16" s="234"/>
      <c r="I16" s="240">
        <v>0</v>
      </c>
      <c r="J16" s="24"/>
    </row>
    <row r="17" spans="1:10" s="25" customFormat="1" ht="25.5">
      <c r="A17" s="59"/>
      <c r="B17" s="59"/>
      <c r="C17" s="59"/>
      <c r="D17" s="62"/>
      <c r="E17" s="187" t="s">
        <v>66</v>
      </c>
      <c r="F17" s="144"/>
      <c r="G17" s="70">
        <v>65100</v>
      </c>
      <c r="H17" s="234"/>
      <c r="I17" s="240">
        <v>0</v>
      </c>
      <c r="J17" s="24"/>
    </row>
    <row r="18" spans="1:10" s="25" customFormat="1" ht="38.25">
      <c r="A18" s="59"/>
      <c r="B18" s="59"/>
      <c r="C18" s="59"/>
      <c r="D18" s="62"/>
      <c r="E18" s="187" t="s">
        <v>67</v>
      </c>
      <c r="F18" s="144"/>
      <c r="G18" s="70">
        <v>4932.3</v>
      </c>
      <c r="H18" s="234"/>
      <c r="I18" s="240">
        <v>0</v>
      </c>
      <c r="J18" s="24"/>
    </row>
    <row r="19" spans="1:10" s="25" customFormat="1" ht="25.5">
      <c r="A19" s="59"/>
      <c r="B19" s="59"/>
      <c r="C19" s="59"/>
      <c r="D19" s="62"/>
      <c r="E19" s="187" t="s">
        <v>68</v>
      </c>
      <c r="F19" s="144"/>
      <c r="G19" s="70">
        <v>24249.99</v>
      </c>
      <c r="H19" s="234"/>
      <c r="I19" s="240">
        <v>0</v>
      </c>
      <c r="J19" s="24"/>
    </row>
    <row r="20" spans="1:10" s="25" customFormat="1" ht="51">
      <c r="A20" s="63"/>
      <c r="B20" s="39"/>
      <c r="C20" s="34"/>
      <c r="D20" s="39"/>
      <c r="E20" s="187" t="s">
        <v>69</v>
      </c>
      <c r="F20" s="144"/>
      <c r="G20" s="70">
        <v>13200</v>
      </c>
      <c r="H20" s="234"/>
      <c r="I20" s="240">
        <v>0</v>
      </c>
      <c r="J20" s="24"/>
    </row>
    <row r="21" spans="1:8" s="28" customFormat="1" ht="12.75">
      <c r="A21" s="12" t="s">
        <v>32</v>
      </c>
      <c r="B21" s="13">
        <v>1</v>
      </c>
      <c r="C21" s="27"/>
      <c r="D21" s="27"/>
      <c r="E21" s="32"/>
      <c r="F21" s="27"/>
      <c r="G21" s="31"/>
      <c r="H21" s="33" t="s">
        <v>33</v>
      </c>
    </row>
    <row r="22" spans="1:8" s="28" customFormat="1" ht="13.5" thickBot="1">
      <c r="A22" s="12"/>
      <c r="B22" s="13"/>
      <c r="C22" s="27"/>
      <c r="D22" s="27"/>
      <c r="E22" s="32"/>
      <c r="F22" s="27"/>
      <c r="G22" s="31"/>
      <c r="H22" s="33"/>
    </row>
    <row r="23" spans="1:9" s="15" customFormat="1" ht="13.5" thickBot="1">
      <c r="A23" s="16" t="s">
        <v>14</v>
      </c>
      <c r="B23" s="17" t="s">
        <v>28</v>
      </c>
      <c r="C23" s="348" t="s">
        <v>19</v>
      </c>
      <c r="D23" s="349"/>
      <c r="E23" s="18" t="s">
        <v>13</v>
      </c>
      <c r="F23" s="17" t="s">
        <v>34</v>
      </c>
      <c r="G23" s="171" t="s">
        <v>35</v>
      </c>
      <c r="H23" s="19" t="s">
        <v>36</v>
      </c>
      <c r="I23" s="14"/>
    </row>
    <row r="24" spans="1:10" s="28" customFormat="1" ht="12.75">
      <c r="A24" s="228"/>
      <c r="B24" s="228"/>
      <c r="C24" s="228"/>
      <c r="D24" s="147">
        <v>6057</v>
      </c>
      <c r="E24" s="110" t="s">
        <v>24</v>
      </c>
      <c r="F24" s="109">
        <v>500000</v>
      </c>
      <c r="G24" s="47">
        <v>499999.99</v>
      </c>
      <c r="H24" s="233">
        <f>G24*100/F24</f>
        <v>99.999998</v>
      </c>
      <c r="I24" s="47">
        <v>0</v>
      </c>
      <c r="J24" s="27"/>
    </row>
    <row r="25" spans="1:10" s="28" customFormat="1" ht="25.5">
      <c r="A25" s="228"/>
      <c r="B25" s="228"/>
      <c r="C25" s="228"/>
      <c r="D25" s="147"/>
      <c r="E25" s="118" t="s">
        <v>38</v>
      </c>
      <c r="F25" s="176"/>
      <c r="G25" s="26">
        <v>499999.99</v>
      </c>
      <c r="H25" s="234"/>
      <c r="I25" s="231">
        <v>0</v>
      </c>
      <c r="J25" s="27"/>
    </row>
    <row r="26" spans="1:10" s="28" customFormat="1" ht="12.75">
      <c r="A26" s="228"/>
      <c r="B26" s="228"/>
      <c r="C26" s="232"/>
      <c r="D26" s="64">
        <v>6059</v>
      </c>
      <c r="E26" s="110" t="s">
        <v>24</v>
      </c>
      <c r="F26" s="109">
        <v>531233</v>
      </c>
      <c r="G26" s="47">
        <v>464268.4</v>
      </c>
      <c r="H26" s="233">
        <f>G26*100/F26</f>
        <v>87.39449544738373</v>
      </c>
      <c r="I26" s="47">
        <v>0</v>
      </c>
      <c r="J26" s="27"/>
    </row>
    <row r="27" spans="1:10" s="28" customFormat="1" ht="27" customHeight="1" thickBot="1">
      <c r="A27" s="242"/>
      <c r="B27" s="243"/>
      <c r="C27" s="242"/>
      <c r="D27" s="220"/>
      <c r="E27" s="244" t="s">
        <v>38</v>
      </c>
      <c r="F27" s="245"/>
      <c r="G27" s="125">
        <v>464268.4</v>
      </c>
      <c r="H27" s="246"/>
      <c r="I27" s="247">
        <v>0</v>
      </c>
      <c r="J27" s="27"/>
    </row>
    <row r="28" spans="1:9" s="8" customFormat="1" ht="12.75">
      <c r="A28" s="119">
        <v>600</v>
      </c>
      <c r="B28" s="79"/>
      <c r="C28" s="79"/>
      <c r="D28" s="80"/>
      <c r="E28" s="81" t="s">
        <v>12</v>
      </c>
      <c r="F28" s="123">
        <f>SUM(F29,F42)</f>
        <v>2232700</v>
      </c>
      <c r="G28" s="221">
        <f>SUM(G29,G42)</f>
        <v>2116459.74</v>
      </c>
      <c r="H28" s="77">
        <f>G28*100/F28</f>
        <v>94.79373583553546</v>
      </c>
      <c r="I28" s="7"/>
    </row>
    <row r="29" spans="1:10" s="28" customFormat="1" ht="12.75">
      <c r="A29" s="225"/>
      <c r="B29" s="36">
        <v>60016</v>
      </c>
      <c r="C29" s="2"/>
      <c r="D29" s="2"/>
      <c r="E29" s="20" t="s">
        <v>17</v>
      </c>
      <c r="F29" s="249">
        <f>SUM(F30)</f>
        <v>2217700</v>
      </c>
      <c r="G29" s="249">
        <f>SUM(G30)</f>
        <v>2101699.74</v>
      </c>
      <c r="H29" s="226">
        <f>G29*100/F29</f>
        <v>94.76934391486677</v>
      </c>
      <c r="I29" s="231">
        <f>SUM(I30)</f>
        <v>475</v>
      </c>
      <c r="J29" s="27"/>
    </row>
    <row r="30" spans="1:11" s="28" customFormat="1" ht="12.75">
      <c r="A30" s="228"/>
      <c r="B30" s="228"/>
      <c r="C30" s="232"/>
      <c r="D30" s="64">
        <v>6050</v>
      </c>
      <c r="E30" s="110" t="s">
        <v>24</v>
      </c>
      <c r="F30" s="38">
        <v>2217700</v>
      </c>
      <c r="G30" s="231">
        <v>2101699.74</v>
      </c>
      <c r="H30" s="233">
        <f>G30*100/F30</f>
        <v>94.76934391486677</v>
      </c>
      <c r="I30" s="231">
        <v>475</v>
      </c>
      <c r="J30" s="27"/>
      <c r="K30" s="236" t="s">
        <v>33</v>
      </c>
    </row>
    <row r="31" spans="1:11" s="25" customFormat="1" ht="12.75">
      <c r="A31" s="59"/>
      <c r="B31" s="59"/>
      <c r="C31" s="59"/>
      <c r="D31" s="62"/>
      <c r="E31" s="190" t="s">
        <v>70</v>
      </c>
      <c r="F31" s="130" t="s">
        <v>33</v>
      </c>
      <c r="G31" s="26">
        <v>2746.66</v>
      </c>
      <c r="H31" s="131" t="s">
        <v>33</v>
      </c>
      <c r="I31" s="238">
        <v>0</v>
      </c>
      <c r="J31" s="24"/>
      <c r="K31" s="24"/>
    </row>
    <row r="32" spans="1:11" s="25" customFormat="1" ht="12.75">
      <c r="A32" s="59"/>
      <c r="B32" s="59"/>
      <c r="C32" s="59"/>
      <c r="D32" s="62"/>
      <c r="E32" s="190" t="s">
        <v>71</v>
      </c>
      <c r="F32" s="130"/>
      <c r="G32" s="26">
        <v>230175.05</v>
      </c>
      <c r="H32" s="131"/>
      <c r="I32" s="240">
        <v>475</v>
      </c>
      <c r="J32" s="24"/>
      <c r="K32" s="250">
        <f>SUM(G31:G41)</f>
        <v>2101699.74</v>
      </c>
    </row>
    <row r="33" spans="1:10" s="25" customFormat="1" ht="25.5">
      <c r="A33" s="59"/>
      <c r="B33" s="59"/>
      <c r="C33" s="59"/>
      <c r="D33" s="62"/>
      <c r="E33" s="187" t="s">
        <v>72</v>
      </c>
      <c r="F33" s="130" t="s">
        <v>33</v>
      </c>
      <c r="G33" s="26">
        <v>17000</v>
      </c>
      <c r="H33" s="131" t="s">
        <v>33</v>
      </c>
      <c r="I33" s="240">
        <v>0</v>
      </c>
      <c r="J33" s="24"/>
    </row>
    <row r="34" spans="1:10" s="25" customFormat="1" ht="12.75">
      <c r="A34" s="59"/>
      <c r="B34" s="23"/>
      <c r="C34" s="24"/>
      <c r="D34" s="62"/>
      <c r="E34" s="187" t="s">
        <v>73</v>
      </c>
      <c r="F34" s="151"/>
      <c r="G34" s="26">
        <v>7000</v>
      </c>
      <c r="H34" s="131"/>
      <c r="I34" s="238">
        <v>0</v>
      </c>
      <c r="J34" s="24"/>
    </row>
    <row r="35" spans="1:10" s="25" customFormat="1" ht="12.75">
      <c r="A35" s="59"/>
      <c r="B35" s="23"/>
      <c r="C35" s="24"/>
      <c r="D35" s="62"/>
      <c r="E35" s="156" t="s">
        <v>39</v>
      </c>
      <c r="F35" s="151"/>
      <c r="G35" s="26">
        <v>581549.58</v>
      </c>
      <c r="H35" s="131"/>
      <c r="I35" s="238">
        <v>0</v>
      </c>
      <c r="J35" s="24"/>
    </row>
    <row r="36" spans="1:10" s="25" customFormat="1" ht="12.75">
      <c r="A36" s="59"/>
      <c r="B36" s="23"/>
      <c r="C36" s="24"/>
      <c r="D36" s="62"/>
      <c r="E36" s="156" t="s">
        <v>74</v>
      </c>
      <c r="F36" s="130"/>
      <c r="G36" s="26">
        <v>78867.49</v>
      </c>
      <c r="H36" s="131"/>
      <c r="I36" s="238">
        <v>0</v>
      </c>
      <c r="J36" s="24"/>
    </row>
    <row r="37" spans="1:10" s="25" customFormat="1" ht="14.25" customHeight="1">
      <c r="A37" s="59"/>
      <c r="B37" s="23"/>
      <c r="C37" s="24"/>
      <c r="D37" s="62"/>
      <c r="E37" s="156" t="s">
        <v>75</v>
      </c>
      <c r="F37" s="130"/>
      <c r="G37" s="26">
        <v>472776.46</v>
      </c>
      <c r="H37" s="131"/>
      <c r="I37" s="238">
        <v>0</v>
      </c>
      <c r="J37" s="24"/>
    </row>
    <row r="38" spans="1:10" s="25" customFormat="1" ht="12.75">
      <c r="A38" s="59"/>
      <c r="B38" s="23"/>
      <c r="C38" s="24"/>
      <c r="D38" s="62"/>
      <c r="E38" s="156" t="s">
        <v>76</v>
      </c>
      <c r="F38" s="130"/>
      <c r="G38" s="26">
        <v>322389.69</v>
      </c>
      <c r="H38" s="131"/>
      <c r="I38" s="238">
        <v>0</v>
      </c>
      <c r="J38" s="24"/>
    </row>
    <row r="39" spans="1:10" s="25" customFormat="1" ht="12.75">
      <c r="A39" s="59"/>
      <c r="B39" s="23"/>
      <c r="C39" s="24"/>
      <c r="D39" s="62"/>
      <c r="E39" s="156" t="s">
        <v>77</v>
      </c>
      <c r="F39" s="130"/>
      <c r="G39" s="26">
        <v>368060.81</v>
      </c>
      <c r="H39" s="131"/>
      <c r="I39" s="238">
        <v>0</v>
      </c>
      <c r="J39" s="24"/>
    </row>
    <row r="40" spans="1:10" s="25" customFormat="1" ht="51">
      <c r="A40" s="59"/>
      <c r="B40" s="23"/>
      <c r="C40" s="24"/>
      <c r="D40" s="62"/>
      <c r="E40" s="156" t="s">
        <v>78</v>
      </c>
      <c r="F40" s="130"/>
      <c r="G40" s="26">
        <v>1700</v>
      </c>
      <c r="H40" s="131"/>
      <c r="I40" s="238">
        <v>0</v>
      </c>
      <c r="J40" s="24"/>
    </row>
    <row r="41" spans="1:10" s="25" customFormat="1" ht="38.25">
      <c r="A41" s="23"/>
      <c r="B41" s="39"/>
      <c r="C41" s="34"/>
      <c r="D41" s="39"/>
      <c r="E41" s="156" t="s">
        <v>79</v>
      </c>
      <c r="F41" s="130"/>
      <c r="G41" s="26">
        <v>19434</v>
      </c>
      <c r="H41" s="131"/>
      <c r="I41" s="238">
        <v>0</v>
      </c>
      <c r="J41" s="24"/>
    </row>
    <row r="42" spans="1:9" s="4" customFormat="1" ht="12.75">
      <c r="A42" s="10"/>
      <c r="B42" s="153">
        <v>60095</v>
      </c>
      <c r="C42" s="6"/>
      <c r="D42" s="6"/>
      <c r="E42" s="44" t="s">
        <v>21</v>
      </c>
      <c r="F42" s="56">
        <f>SUM(F43)</f>
        <v>15000</v>
      </c>
      <c r="G42" s="56">
        <f>SUM(G43)</f>
        <v>14760</v>
      </c>
      <c r="H42" s="21">
        <f>G42*100/F42</f>
        <v>98.4</v>
      </c>
      <c r="I42" s="3"/>
    </row>
    <row r="43" spans="1:10" s="28" customFormat="1" ht="12.75">
      <c r="A43" s="228"/>
      <c r="B43" s="225"/>
      <c r="C43" s="230"/>
      <c r="D43" s="22">
        <v>6050</v>
      </c>
      <c r="E43" s="52" t="s">
        <v>24</v>
      </c>
      <c r="F43" s="145">
        <v>15000</v>
      </c>
      <c r="G43" s="231">
        <v>14760</v>
      </c>
      <c r="H43" s="251">
        <f>G43*100/F43</f>
        <v>98.4</v>
      </c>
      <c r="I43" s="231">
        <v>0</v>
      </c>
      <c r="J43" s="27"/>
    </row>
    <row r="44" spans="1:10" s="25" customFormat="1" ht="13.5" thickBot="1">
      <c r="A44" s="111"/>
      <c r="B44" s="63"/>
      <c r="C44" s="34"/>
      <c r="D44" s="35"/>
      <c r="E44" s="340" t="s">
        <v>49</v>
      </c>
      <c r="F44" s="341" t="s">
        <v>33</v>
      </c>
      <c r="G44" s="70">
        <v>14760</v>
      </c>
      <c r="H44" s="307" t="s">
        <v>33</v>
      </c>
      <c r="I44" s="252">
        <v>0</v>
      </c>
      <c r="J44" s="24"/>
    </row>
    <row r="45" spans="1:8" s="28" customFormat="1" ht="12.75">
      <c r="A45" s="12" t="s">
        <v>32</v>
      </c>
      <c r="B45" s="13">
        <v>2</v>
      </c>
      <c r="C45" s="27"/>
      <c r="D45" s="27"/>
      <c r="E45" s="32"/>
      <c r="F45" s="27"/>
      <c r="G45" s="31"/>
      <c r="H45" s="33" t="s">
        <v>33</v>
      </c>
    </row>
    <row r="46" spans="1:8" s="28" customFormat="1" ht="13.5" thickBot="1">
      <c r="A46" s="12"/>
      <c r="B46" s="13"/>
      <c r="C46" s="27"/>
      <c r="D46" s="27"/>
      <c r="E46" s="32"/>
      <c r="F46" s="27"/>
      <c r="G46" s="31"/>
      <c r="H46" s="33"/>
    </row>
    <row r="47" spans="1:9" s="15" customFormat="1" ht="13.5" thickBot="1">
      <c r="A47" s="16" t="s">
        <v>14</v>
      </c>
      <c r="B47" s="17" t="s">
        <v>28</v>
      </c>
      <c r="C47" s="348" t="s">
        <v>19</v>
      </c>
      <c r="D47" s="349"/>
      <c r="E47" s="18" t="s">
        <v>13</v>
      </c>
      <c r="F47" s="17" t="s">
        <v>34</v>
      </c>
      <c r="G47" s="171" t="s">
        <v>35</v>
      </c>
      <c r="H47" s="19" t="s">
        <v>36</v>
      </c>
      <c r="I47" s="14"/>
    </row>
    <row r="48" spans="1:9" s="8" customFormat="1" ht="12.75">
      <c r="A48" s="83">
        <v>700</v>
      </c>
      <c r="B48" s="84"/>
      <c r="C48" s="80"/>
      <c r="D48" s="80"/>
      <c r="E48" s="81" t="s">
        <v>20</v>
      </c>
      <c r="F48" s="85">
        <f>SUM(F49,F55)</f>
        <v>1634230</v>
      </c>
      <c r="G48" s="85">
        <f>SUM(G49,G55)</f>
        <v>21179.36</v>
      </c>
      <c r="H48" s="77">
        <f>G48*100/F48</f>
        <v>1.2959840414139991</v>
      </c>
      <c r="I48" s="7"/>
    </row>
    <row r="49" spans="1:9" s="4" customFormat="1" ht="12.75">
      <c r="A49" s="11"/>
      <c r="B49" s="36">
        <v>70005</v>
      </c>
      <c r="C49" s="2"/>
      <c r="D49" s="2"/>
      <c r="E49" s="20" t="s">
        <v>7</v>
      </c>
      <c r="F49" s="41">
        <f>SUM(F50)</f>
        <v>1016314</v>
      </c>
      <c r="G49" s="41">
        <f>SUM(G50)</f>
        <v>13780.37</v>
      </c>
      <c r="H49" s="21">
        <f>G49*100/F49</f>
        <v>1.3559165769634187</v>
      </c>
      <c r="I49" s="3"/>
    </row>
    <row r="50" spans="1:10" s="28" customFormat="1" ht="12.75">
      <c r="A50" s="228"/>
      <c r="B50" s="225"/>
      <c r="C50" s="230"/>
      <c r="D50" s="22">
        <v>6050</v>
      </c>
      <c r="E50" s="137" t="s">
        <v>24</v>
      </c>
      <c r="F50" s="138">
        <v>1016314</v>
      </c>
      <c r="G50" s="172">
        <v>13780.37</v>
      </c>
      <c r="H50" s="251">
        <f>G50*100/F50</f>
        <v>1.3559165769634187</v>
      </c>
      <c r="I50" s="235">
        <v>3100</v>
      </c>
      <c r="J50" s="27"/>
    </row>
    <row r="51" spans="1:10" s="25" customFormat="1" ht="25.5">
      <c r="A51" s="59"/>
      <c r="B51" s="59"/>
      <c r="C51" s="254"/>
      <c r="D51" s="255"/>
      <c r="E51" s="164" t="s">
        <v>80</v>
      </c>
      <c r="F51" s="132" t="s">
        <v>33</v>
      </c>
      <c r="G51" s="70">
        <v>0</v>
      </c>
      <c r="H51" s="134" t="s">
        <v>33</v>
      </c>
      <c r="I51" s="240">
        <v>0</v>
      </c>
      <c r="J51" s="24"/>
    </row>
    <row r="52" spans="1:10" s="25" customFormat="1" ht="39.75" customHeight="1">
      <c r="A52" s="23"/>
      <c r="B52" s="24"/>
      <c r="C52" s="59"/>
      <c r="D52" s="62"/>
      <c r="E52" s="164" t="s">
        <v>81</v>
      </c>
      <c r="F52" s="132" t="s">
        <v>33</v>
      </c>
      <c r="G52" s="70">
        <v>8780.37</v>
      </c>
      <c r="H52" s="134" t="s">
        <v>33</v>
      </c>
      <c r="I52" s="240">
        <v>0</v>
      </c>
      <c r="J52" s="24"/>
    </row>
    <row r="53" spans="1:10" s="25" customFormat="1" ht="25.5">
      <c r="A53" s="23"/>
      <c r="B53" s="24"/>
      <c r="C53" s="59"/>
      <c r="D53" s="62"/>
      <c r="E53" s="164" t="s">
        <v>82</v>
      </c>
      <c r="F53" s="132"/>
      <c r="G53" s="70">
        <v>5000</v>
      </c>
      <c r="H53" s="134"/>
      <c r="I53" s="240">
        <v>3100</v>
      </c>
      <c r="J53" s="24"/>
    </row>
    <row r="54" spans="1:10" s="25" customFormat="1" ht="25.5">
      <c r="A54" s="23"/>
      <c r="B54" s="34"/>
      <c r="C54" s="111"/>
      <c r="D54" s="39"/>
      <c r="E54" s="164" t="s">
        <v>83</v>
      </c>
      <c r="F54" s="132" t="s">
        <v>33</v>
      </c>
      <c r="G54" s="70">
        <v>0</v>
      </c>
      <c r="H54" s="134" t="s">
        <v>33</v>
      </c>
      <c r="I54" s="240">
        <v>0</v>
      </c>
      <c r="J54" s="24"/>
    </row>
    <row r="55" spans="1:9" s="4" customFormat="1" ht="12.75">
      <c r="A55" s="10"/>
      <c r="B55" s="146">
        <v>70095</v>
      </c>
      <c r="C55" s="2"/>
      <c r="D55" s="2"/>
      <c r="E55" s="44" t="s">
        <v>21</v>
      </c>
      <c r="F55" s="53">
        <f>SUM(F56)</f>
        <v>617916</v>
      </c>
      <c r="G55" s="53">
        <f>SUM(G56)</f>
        <v>7398.99</v>
      </c>
      <c r="H55" s="21">
        <f>G55*100/F55</f>
        <v>1.197410327617346</v>
      </c>
      <c r="I55" s="3"/>
    </row>
    <row r="56" spans="1:10" s="28" customFormat="1" ht="12.75">
      <c r="A56" s="228"/>
      <c r="B56" s="225"/>
      <c r="C56" s="265"/>
      <c r="D56" s="157">
        <v>6050</v>
      </c>
      <c r="E56" s="137" t="s">
        <v>24</v>
      </c>
      <c r="F56" s="138">
        <v>617916</v>
      </c>
      <c r="G56" s="172">
        <f>SUM(G57:G58)</f>
        <v>7398.99</v>
      </c>
      <c r="H56" s="251">
        <f>G56*100/F56</f>
        <v>1.197410327617346</v>
      </c>
      <c r="I56" s="235">
        <v>399600</v>
      </c>
      <c r="J56" s="27"/>
    </row>
    <row r="57" spans="1:10" s="28" customFormat="1" ht="25.5">
      <c r="A57" s="228"/>
      <c r="B57" s="228"/>
      <c r="C57" s="228"/>
      <c r="D57" s="147"/>
      <c r="E57" s="256" t="s">
        <v>84</v>
      </c>
      <c r="F57" s="257"/>
      <c r="G57" s="258">
        <v>4059</v>
      </c>
      <c r="H57" s="259"/>
      <c r="I57" s="260"/>
      <c r="J57" s="27"/>
    </row>
    <row r="58" spans="1:10" s="25" customFormat="1" ht="13.5" thickBot="1">
      <c r="A58" s="72"/>
      <c r="B58" s="72"/>
      <c r="C58" s="72"/>
      <c r="D58" s="126"/>
      <c r="E58" s="261" t="s">
        <v>0</v>
      </c>
      <c r="F58" s="262" t="s">
        <v>33</v>
      </c>
      <c r="G58" s="263">
        <v>3339.99</v>
      </c>
      <c r="H58" s="264" t="s">
        <v>33</v>
      </c>
      <c r="I58" s="252">
        <v>399600</v>
      </c>
      <c r="J58" s="24"/>
    </row>
    <row r="59" spans="1:9" s="8" customFormat="1" ht="12.75">
      <c r="A59" s="119">
        <v>750</v>
      </c>
      <c r="B59" s="197"/>
      <c r="C59" s="79"/>
      <c r="D59" s="80"/>
      <c r="E59" s="81" t="s">
        <v>23</v>
      </c>
      <c r="F59" s="82">
        <f>SUM(F60)</f>
        <v>30000</v>
      </c>
      <c r="G59" s="82">
        <f>SUM(G60)</f>
        <v>28924.88</v>
      </c>
      <c r="H59" s="173">
        <f>G59*100/F59</f>
        <v>96.41626666666667</v>
      </c>
      <c r="I59" s="7"/>
    </row>
    <row r="60" spans="1:9" s="4" customFormat="1" ht="12.75">
      <c r="A60" s="10"/>
      <c r="B60" s="153">
        <v>75023</v>
      </c>
      <c r="C60" s="9"/>
      <c r="D60" s="112"/>
      <c r="E60" s="113" t="s">
        <v>11</v>
      </c>
      <c r="F60" s="114">
        <f>SUM(F61)</f>
        <v>30000</v>
      </c>
      <c r="G60" s="224">
        <f>SUM(G61)</f>
        <v>28924.88</v>
      </c>
      <c r="H60" s="60">
        <f>G60*100/F60</f>
        <v>96.41626666666667</v>
      </c>
      <c r="I60" s="3"/>
    </row>
    <row r="61" spans="1:10" s="28" customFormat="1" ht="12.75">
      <c r="A61" s="228"/>
      <c r="B61" s="228"/>
      <c r="C61" s="232"/>
      <c r="D61" s="64">
        <v>6060</v>
      </c>
      <c r="E61" s="110" t="s">
        <v>27</v>
      </c>
      <c r="F61" s="42">
        <v>30000</v>
      </c>
      <c r="G61" s="231">
        <v>28924.88</v>
      </c>
      <c r="H61" s="233">
        <f>G61*100/F61</f>
        <v>96.41626666666667</v>
      </c>
      <c r="I61" s="231">
        <v>0</v>
      </c>
      <c r="J61" s="27"/>
    </row>
    <row r="62" spans="1:10" s="25" customFormat="1" ht="25.5">
      <c r="A62" s="59"/>
      <c r="B62" s="59"/>
      <c r="C62" s="59"/>
      <c r="D62" s="62"/>
      <c r="E62" s="266" t="s">
        <v>1</v>
      </c>
      <c r="F62" s="133" t="s">
        <v>33</v>
      </c>
      <c r="G62" s="26">
        <v>28924.88</v>
      </c>
      <c r="H62" s="234" t="s">
        <v>33</v>
      </c>
      <c r="I62" s="238">
        <v>0</v>
      </c>
      <c r="J62" s="24"/>
    </row>
    <row r="63" spans="1:10" s="25" customFormat="1" ht="13.5" thickBot="1">
      <c r="A63" s="73"/>
      <c r="B63" s="73"/>
      <c r="C63" s="72"/>
      <c r="D63" s="126"/>
      <c r="E63" s="343" t="s">
        <v>85</v>
      </c>
      <c r="F63" s="344" t="s">
        <v>33</v>
      </c>
      <c r="G63" s="125">
        <v>0</v>
      </c>
      <c r="H63" s="246" t="s">
        <v>33</v>
      </c>
      <c r="I63" s="238">
        <v>0</v>
      </c>
      <c r="J63" s="24"/>
    </row>
    <row r="64" spans="1:8" s="8" customFormat="1" ht="25.5">
      <c r="A64" s="342">
        <v>754</v>
      </c>
      <c r="B64" s="86"/>
      <c r="C64" s="86"/>
      <c r="D64" s="87"/>
      <c r="E64" s="88" t="s">
        <v>31</v>
      </c>
      <c r="F64" s="140">
        <f>SUM(F65)</f>
        <v>10400</v>
      </c>
      <c r="G64" s="140">
        <f>SUM(G65)</f>
        <v>10400</v>
      </c>
      <c r="H64" s="77">
        <f>G64*100/F64</f>
        <v>100</v>
      </c>
    </row>
    <row r="65" spans="1:8" s="4" customFormat="1" ht="12.75">
      <c r="A65" s="10"/>
      <c r="B65" s="274">
        <v>75412</v>
      </c>
      <c r="C65" s="5"/>
      <c r="D65" s="6"/>
      <c r="E65" s="44" t="s">
        <v>16</v>
      </c>
      <c r="F65" s="117">
        <f>SUM(F66)</f>
        <v>10400</v>
      </c>
      <c r="G65" s="117">
        <f>SUM(G66)</f>
        <v>10400</v>
      </c>
      <c r="H65" s="21">
        <f>G65*100/F65</f>
        <v>100</v>
      </c>
    </row>
    <row r="66" spans="1:10" s="28" customFormat="1" ht="14.25" customHeight="1">
      <c r="A66" s="225"/>
      <c r="B66" s="267"/>
      <c r="C66" s="268"/>
      <c r="D66" s="48">
        <v>6060</v>
      </c>
      <c r="E66" s="137" t="s">
        <v>27</v>
      </c>
      <c r="F66" s="138">
        <v>10400</v>
      </c>
      <c r="G66" s="172">
        <v>10400</v>
      </c>
      <c r="H66" s="251">
        <f>G66*100/F66</f>
        <v>100</v>
      </c>
      <c r="I66" s="235">
        <v>0</v>
      </c>
      <c r="J66" s="27"/>
    </row>
    <row r="67" spans="1:10" s="28" customFormat="1" ht="26.25" thickBot="1">
      <c r="A67" s="243"/>
      <c r="B67" s="269"/>
      <c r="C67" s="270"/>
      <c r="D67" s="270"/>
      <c r="E67" s="169" t="s">
        <v>86</v>
      </c>
      <c r="F67" s="271"/>
      <c r="G67" s="168">
        <v>10400</v>
      </c>
      <c r="H67" s="272" t="s">
        <v>33</v>
      </c>
      <c r="I67" s="273">
        <v>0</v>
      </c>
      <c r="J67" s="27"/>
    </row>
    <row r="68" spans="1:8" s="8" customFormat="1" ht="12.75">
      <c r="A68" s="78">
        <v>801</v>
      </c>
      <c r="B68" s="79"/>
      <c r="C68" s="79"/>
      <c r="D68" s="80"/>
      <c r="E68" s="81" t="s">
        <v>6</v>
      </c>
      <c r="F68" s="90">
        <f>SUM(F75,F69)</f>
        <v>72607</v>
      </c>
      <c r="G68" s="90">
        <f>SUM(G75,G69)</f>
        <v>22606.83</v>
      </c>
      <c r="H68" s="77">
        <f>G68*100/F68</f>
        <v>31.13588221521341</v>
      </c>
    </row>
    <row r="69" spans="1:8" s="4" customFormat="1" ht="12.75">
      <c r="A69" s="11"/>
      <c r="B69" s="339">
        <v>80101</v>
      </c>
      <c r="C69" s="1"/>
      <c r="D69" s="2"/>
      <c r="E69" s="20" t="s">
        <v>18</v>
      </c>
      <c r="F69" s="37">
        <f>SUM(F70)</f>
        <v>13500</v>
      </c>
      <c r="G69" s="37">
        <f>SUM(G70)</f>
        <v>13500</v>
      </c>
      <c r="H69" s="21">
        <f>G69*100/F69</f>
        <v>100</v>
      </c>
    </row>
    <row r="70" spans="1:9" s="28" customFormat="1" ht="12.75">
      <c r="A70" s="225"/>
      <c r="B70" s="267"/>
      <c r="C70" s="275"/>
      <c r="D70" s="158">
        <v>6060</v>
      </c>
      <c r="E70" s="30" t="s">
        <v>27</v>
      </c>
      <c r="F70" s="51">
        <v>13500</v>
      </c>
      <c r="G70" s="55">
        <v>13500</v>
      </c>
      <c r="H70" s="233">
        <f>G70*100/F70</f>
        <v>100</v>
      </c>
      <c r="I70" s="227">
        <v>0</v>
      </c>
    </row>
    <row r="71" spans="1:9" s="28" customFormat="1" ht="12.75">
      <c r="A71" s="276"/>
      <c r="B71" s="277"/>
      <c r="C71" s="278"/>
      <c r="D71" s="115"/>
      <c r="E71" s="155" t="s">
        <v>87</v>
      </c>
      <c r="F71" s="154"/>
      <c r="G71" s="26">
        <v>13500</v>
      </c>
      <c r="H71" s="170"/>
      <c r="I71" s="240">
        <v>0</v>
      </c>
    </row>
    <row r="72" spans="1:8" s="28" customFormat="1" ht="12.75">
      <c r="A72" s="12" t="s">
        <v>32</v>
      </c>
      <c r="B72" s="13">
        <v>3</v>
      </c>
      <c r="C72" s="27"/>
      <c r="D72" s="27"/>
      <c r="E72" s="32"/>
      <c r="F72" s="27"/>
      <c r="G72" s="31"/>
      <c r="H72" s="33" t="s">
        <v>33</v>
      </c>
    </row>
    <row r="73" spans="1:8" s="28" customFormat="1" ht="13.5" thickBot="1">
      <c r="A73" s="12"/>
      <c r="B73" s="13"/>
      <c r="C73" s="27"/>
      <c r="D73" s="27"/>
      <c r="E73" s="32"/>
      <c r="F73" s="27"/>
      <c r="G73" s="31"/>
      <c r="H73" s="33"/>
    </row>
    <row r="74" spans="1:9" s="15" customFormat="1" ht="13.5" thickBot="1">
      <c r="A74" s="16" t="s">
        <v>14</v>
      </c>
      <c r="B74" s="17" t="s">
        <v>28</v>
      </c>
      <c r="C74" s="348" t="s">
        <v>19</v>
      </c>
      <c r="D74" s="349"/>
      <c r="E74" s="18" t="s">
        <v>13</v>
      </c>
      <c r="F74" s="17" t="s">
        <v>34</v>
      </c>
      <c r="G74" s="171" t="s">
        <v>35</v>
      </c>
      <c r="H74" s="19" t="s">
        <v>36</v>
      </c>
      <c r="I74" s="14"/>
    </row>
    <row r="75" spans="1:8" s="4" customFormat="1" ht="12.75">
      <c r="A75" s="10"/>
      <c r="B75" s="43">
        <v>80104</v>
      </c>
      <c r="C75" s="1"/>
      <c r="D75" s="2"/>
      <c r="E75" s="20" t="s">
        <v>30</v>
      </c>
      <c r="F75" s="37">
        <f>SUM(F76,F78)</f>
        <v>59107</v>
      </c>
      <c r="G75" s="37">
        <f>SUM(G76,G78)</f>
        <v>9106.83</v>
      </c>
      <c r="H75" s="21">
        <f>G75*100/F75</f>
        <v>15.407362918097688</v>
      </c>
    </row>
    <row r="76" spans="1:10" s="28" customFormat="1" ht="12.75">
      <c r="A76" s="228"/>
      <c r="B76" s="225"/>
      <c r="C76" s="278"/>
      <c r="D76" s="115">
        <v>6050</v>
      </c>
      <c r="E76" s="137" t="s">
        <v>24</v>
      </c>
      <c r="F76" s="138">
        <v>50000</v>
      </c>
      <c r="G76" s="172">
        <v>0</v>
      </c>
      <c r="H76" s="251">
        <f>G76*100/F76</f>
        <v>0</v>
      </c>
      <c r="I76" s="235">
        <v>0</v>
      </c>
      <c r="J76" s="27"/>
    </row>
    <row r="77" spans="1:10" s="28" customFormat="1" ht="25.5">
      <c r="A77" s="228"/>
      <c r="B77" s="228"/>
      <c r="C77" s="279"/>
      <c r="D77" s="166"/>
      <c r="E77" s="280" t="s">
        <v>88</v>
      </c>
      <c r="F77" s="281"/>
      <c r="G77" s="172">
        <v>0</v>
      </c>
      <c r="H77" s="234"/>
      <c r="I77" s="235"/>
      <c r="J77" s="27"/>
    </row>
    <row r="78" spans="1:9" s="28" customFormat="1" ht="12.75">
      <c r="A78" s="225"/>
      <c r="B78" s="267"/>
      <c r="C78" s="27"/>
      <c r="D78" s="282">
        <v>6060</v>
      </c>
      <c r="E78" s="30" t="s">
        <v>27</v>
      </c>
      <c r="F78" s="51">
        <v>9107</v>
      </c>
      <c r="G78" s="55">
        <v>9106.83</v>
      </c>
      <c r="H78" s="233">
        <f>G78*100/F78</f>
        <v>99.99813330405183</v>
      </c>
      <c r="I78" s="227">
        <v>0</v>
      </c>
    </row>
    <row r="79" spans="1:10" s="25" customFormat="1" ht="15" customHeight="1">
      <c r="A79" s="23"/>
      <c r="B79" s="24"/>
      <c r="C79" s="254"/>
      <c r="D79" s="255"/>
      <c r="E79" s="283" t="s">
        <v>89</v>
      </c>
      <c r="F79" s="188" t="s">
        <v>33</v>
      </c>
      <c r="G79" s="174">
        <v>6306.83</v>
      </c>
      <c r="H79" s="284" t="s">
        <v>33</v>
      </c>
      <c r="I79" s="238">
        <v>0</v>
      </c>
      <c r="J79" s="24"/>
    </row>
    <row r="80" spans="1:9" s="28" customFormat="1" ht="26.25" thickBot="1">
      <c r="A80" s="243"/>
      <c r="B80" s="242"/>
      <c r="C80" s="242"/>
      <c r="D80" s="220"/>
      <c r="E80" s="285" t="s">
        <v>90</v>
      </c>
      <c r="F80" s="286"/>
      <c r="G80" s="125">
        <v>2800</v>
      </c>
      <c r="H80" s="287"/>
      <c r="I80" s="240">
        <v>0</v>
      </c>
    </row>
    <row r="81" spans="1:9" s="28" customFormat="1" ht="12.75">
      <c r="A81" s="180">
        <v>853</v>
      </c>
      <c r="B81" s="89"/>
      <c r="C81" s="181"/>
      <c r="D81" s="182"/>
      <c r="E81" s="183" t="s">
        <v>47</v>
      </c>
      <c r="F81" s="184">
        <f>SUM(F82,F85)</f>
        <v>78119</v>
      </c>
      <c r="G81" s="184">
        <f>SUM(G82,G85)</f>
        <v>75259.63</v>
      </c>
      <c r="H81" s="185">
        <f>G81*100/F81</f>
        <v>96.33972529090234</v>
      </c>
      <c r="I81" s="27"/>
    </row>
    <row r="82" spans="1:9" s="4" customFormat="1" ht="12.75">
      <c r="A82" s="11"/>
      <c r="B82" s="43">
        <v>85305</v>
      </c>
      <c r="C82" s="1"/>
      <c r="D82" s="2"/>
      <c r="E82" s="20" t="s">
        <v>93</v>
      </c>
      <c r="F82" s="37">
        <f>SUM(F83)</f>
        <v>3300</v>
      </c>
      <c r="G82" s="37">
        <f>SUM(G83)</f>
        <v>3300</v>
      </c>
      <c r="H82" s="152">
        <f>G82*100/F82</f>
        <v>100</v>
      </c>
      <c r="I82" s="253">
        <f>SUM(I85)</f>
        <v>0</v>
      </c>
    </row>
    <row r="83" spans="1:9" s="28" customFormat="1" ht="12.75">
      <c r="A83" s="225"/>
      <c r="B83" s="267"/>
      <c r="C83" s="275"/>
      <c r="D83" s="158">
        <v>6060</v>
      </c>
      <c r="E83" s="30" t="s">
        <v>27</v>
      </c>
      <c r="F83" s="51">
        <v>3300</v>
      </c>
      <c r="G83" s="55">
        <v>3300</v>
      </c>
      <c r="H83" s="233">
        <f>G83*100/F83</f>
        <v>100</v>
      </c>
      <c r="I83" s="227">
        <v>0</v>
      </c>
    </row>
    <row r="84" spans="1:9" s="28" customFormat="1" ht="25.5">
      <c r="A84" s="225"/>
      <c r="B84" s="277"/>
      <c r="C84" s="278"/>
      <c r="D84" s="115"/>
      <c r="E84" s="155" t="s">
        <v>91</v>
      </c>
      <c r="F84" s="154"/>
      <c r="G84" s="26">
        <v>3300</v>
      </c>
      <c r="H84" s="170"/>
      <c r="I84" s="240">
        <v>0</v>
      </c>
    </row>
    <row r="85" spans="1:9" s="4" customFormat="1" ht="12.75">
      <c r="A85" s="10"/>
      <c r="B85" s="65">
        <v>85395</v>
      </c>
      <c r="C85" s="165"/>
      <c r="D85" s="177"/>
      <c r="E85" s="178" t="s">
        <v>21</v>
      </c>
      <c r="F85" s="186">
        <f>SUM(F86)</f>
        <v>74819</v>
      </c>
      <c r="G85" s="186">
        <f>SUM(G86)</f>
        <v>71959.63</v>
      </c>
      <c r="H85" s="179">
        <f>G85*100/F85</f>
        <v>96.17828359106645</v>
      </c>
      <c r="I85" s="3"/>
    </row>
    <row r="86" spans="1:9" s="28" customFormat="1" ht="12.75">
      <c r="A86" s="228"/>
      <c r="B86" s="229"/>
      <c r="C86" s="268"/>
      <c r="D86" s="64">
        <v>6050</v>
      </c>
      <c r="E86" s="110" t="s">
        <v>24</v>
      </c>
      <c r="F86" s="42">
        <v>74819</v>
      </c>
      <c r="G86" s="47">
        <v>71959.63</v>
      </c>
      <c r="H86" s="233">
        <f>G86*100/F86</f>
        <v>96.17828359106645</v>
      </c>
      <c r="I86" s="231">
        <v>0</v>
      </c>
    </row>
    <row r="87" spans="1:9" s="25" customFormat="1" ht="13.5" thickBot="1">
      <c r="A87" s="111"/>
      <c r="B87" s="63"/>
      <c r="C87" s="335"/>
      <c r="D87" s="336"/>
      <c r="E87" s="337" t="s">
        <v>92</v>
      </c>
      <c r="F87" s="338" t="s">
        <v>33</v>
      </c>
      <c r="G87" s="26">
        <v>71959.63</v>
      </c>
      <c r="H87" s="131" t="s">
        <v>33</v>
      </c>
      <c r="I87" s="288">
        <v>0</v>
      </c>
    </row>
    <row r="88" spans="1:8" s="8" customFormat="1" ht="17.25" customHeight="1">
      <c r="A88" s="119">
        <v>900</v>
      </c>
      <c r="B88" s="120"/>
      <c r="C88" s="120"/>
      <c r="D88" s="121"/>
      <c r="E88" s="122" t="s">
        <v>22</v>
      </c>
      <c r="F88" s="123">
        <f>SUM(F96,F89)</f>
        <v>262225</v>
      </c>
      <c r="G88" s="123">
        <f>SUM(G96,G89)</f>
        <v>225121.47</v>
      </c>
      <c r="H88" s="77">
        <f>G88*100/F88</f>
        <v>85.85049861759938</v>
      </c>
    </row>
    <row r="89" spans="1:8" s="4" customFormat="1" ht="12.75">
      <c r="A89" s="10"/>
      <c r="B89" s="45">
        <v>90015</v>
      </c>
      <c r="C89" s="1"/>
      <c r="D89" s="2"/>
      <c r="E89" s="20" t="s">
        <v>15</v>
      </c>
      <c r="F89" s="37">
        <f>SUM(F90)</f>
        <v>62225</v>
      </c>
      <c r="G89" s="37">
        <f>SUM(G90)</f>
        <v>32814.32</v>
      </c>
      <c r="H89" s="21">
        <f>G89*100/F89</f>
        <v>52.73494576134994</v>
      </c>
    </row>
    <row r="90" spans="1:9" s="28" customFormat="1" ht="15.75" customHeight="1">
      <c r="A90" s="228"/>
      <c r="B90" s="225"/>
      <c r="C90" s="291"/>
      <c r="D90" s="124">
        <v>6050</v>
      </c>
      <c r="E90" s="66" t="s">
        <v>3</v>
      </c>
      <c r="F90" s="67">
        <v>62225</v>
      </c>
      <c r="G90" s="227">
        <v>32814.32</v>
      </c>
      <c r="H90" s="226">
        <f>G90*100/F90</f>
        <v>52.73494576134994</v>
      </c>
      <c r="I90" s="227">
        <v>0</v>
      </c>
    </row>
    <row r="91" spans="1:9" s="28" customFormat="1" ht="25.5">
      <c r="A91" s="225"/>
      <c r="B91" s="225"/>
      <c r="C91" s="230"/>
      <c r="D91" s="22"/>
      <c r="E91" s="159" t="s">
        <v>94</v>
      </c>
      <c r="F91" s="148"/>
      <c r="G91" s="26">
        <v>0</v>
      </c>
      <c r="H91" s="292"/>
      <c r="I91" s="50">
        <v>0</v>
      </c>
    </row>
    <row r="92" spans="1:9" s="28" customFormat="1" ht="25.5">
      <c r="A92" s="225"/>
      <c r="B92" s="225"/>
      <c r="C92" s="230"/>
      <c r="D92" s="22"/>
      <c r="E92" s="159" t="s">
        <v>95</v>
      </c>
      <c r="F92" s="148"/>
      <c r="G92" s="26">
        <v>6000</v>
      </c>
      <c r="H92" s="292"/>
      <c r="I92" s="50">
        <v>0</v>
      </c>
    </row>
    <row r="93" spans="1:9" s="28" customFormat="1" ht="12.75">
      <c r="A93" s="225"/>
      <c r="B93" s="225"/>
      <c r="C93" s="230"/>
      <c r="D93" s="22"/>
      <c r="E93" s="159" t="s">
        <v>96</v>
      </c>
      <c r="F93" s="148"/>
      <c r="G93" s="26">
        <v>7365.42</v>
      </c>
      <c r="H93" s="292"/>
      <c r="I93" s="50"/>
    </row>
    <row r="94" spans="1:9" s="28" customFormat="1" ht="12.75">
      <c r="A94" s="225"/>
      <c r="B94" s="225"/>
      <c r="C94" s="230"/>
      <c r="D94" s="22"/>
      <c r="E94" s="159" t="s">
        <v>97</v>
      </c>
      <c r="F94" s="148"/>
      <c r="G94" s="26">
        <v>0</v>
      </c>
      <c r="H94" s="292"/>
      <c r="I94" s="50">
        <v>0</v>
      </c>
    </row>
    <row r="95" spans="1:9" s="28" customFormat="1" ht="12.75">
      <c r="A95" s="225"/>
      <c r="B95" s="276"/>
      <c r="C95" s="230"/>
      <c r="D95" s="22"/>
      <c r="E95" s="160" t="s">
        <v>98</v>
      </c>
      <c r="F95" s="148"/>
      <c r="G95" s="26">
        <v>19448.9</v>
      </c>
      <c r="H95" s="292"/>
      <c r="I95" s="50">
        <v>0</v>
      </c>
    </row>
    <row r="96" spans="1:8" s="4" customFormat="1" ht="12.75">
      <c r="A96" s="10"/>
      <c r="B96" s="43">
        <v>90095</v>
      </c>
      <c r="C96" s="1"/>
      <c r="D96" s="2"/>
      <c r="E96" s="44" t="s">
        <v>21</v>
      </c>
      <c r="F96" s="68">
        <f>SUM(F97,F100,F105,F107)</f>
        <v>200000</v>
      </c>
      <c r="G96" s="68">
        <f>SUM(G97,G100,G105,G107)</f>
        <v>192307.15</v>
      </c>
      <c r="H96" s="21">
        <f>G96*100/F96</f>
        <v>96.153575</v>
      </c>
    </row>
    <row r="97" spans="1:9" s="28" customFormat="1" ht="12.75">
      <c r="A97" s="293"/>
      <c r="B97" s="228"/>
      <c r="C97" s="232"/>
      <c r="D97" s="64">
        <v>6050</v>
      </c>
      <c r="E97" s="189" t="s">
        <v>24</v>
      </c>
      <c r="F97" s="67">
        <v>38681</v>
      </c>
      <c r="G97" s="227">
        <v>38681</v>
      </c>
      <c r="H97" s="226">
        <f>G97*100/F97</f>
        <v>100</v>
      </c>
      <c r="I97" s="227">
        <v>0</v>
      </c>
    </row>
    <row r="98" spans="1:10" s="25" customFormat="1" ht="12.75">
      <c r="A98" s="71"/>
      <c r="B98" s="59"/>
      <c r="C98" s="59"/>
      <c r="D98" s="62"/>
      <c r="E98" s="190" t="s">
        <v>99</v>
      </c>
      <c r="F98" s="130" t="s">
        <v>33</v>
      </c>
      <c r="G98" s="26">
        <v>3444</v>
      </c>
      <c r="H98" s="131" t="s">
        <v>33</v>
      </c>
      <c r="I98" s="26">
        <v>0</v>
      </c>
      <c r="J98" s="24"/>
    </row>
    <row r="99" spans="1:10" s="25" customFormat="1" ht="12.75">
      <c r="A99" s="59"/>
      <c r="B99" s="59"/>
      <c r="C99" s="111"/>
      <c r="D99" s="39"/>
      <c r="E99" s="190" t="s">
        <v>42</v>
      </c>
      <c r="F99" s="130" t="s">
        <v>33</v>
      </c>
      <c r="G99" s="26">
        <v>35237</v>
      </c>
      <c r="H99" s="131" t="s">
        <v>33</v>
      </c>
      <c r="I99" s="26">
        <v>0</v>
      </c>
      <c r="J99" s="24"/>
    </row>
    <row r="100" spans="1:11" s="28" customFormat="1" ht="12.75">
      <c r="A100" s="228"/>
      <c r="B100" s="225"/>
      <c r="C100" s="27"/>
      <c r="D100" s="108">
        <v>6057</v>
      </c>
      <c r="E100" s="66" t="s">
        <v>24</v>
      </c>
      <c r="F100" s="67">
        <v>101840</v>
      </c>
      <c r="G100" s="227">
        <v>98306.88</v>
      </c>
      <c r="H100" s="226">
        <f>G100*100/F100</f>
        <v>96.53071484681854</v>
      </c>
      <c r="I100" s="227">
        <v>0</v>
      </c>
      <c r="K100" s="236">
        <f>SUM(G106,G101,G99)</f>
        <v>177793.15</v>
      </c>
    </row>
    <row r="101" spans="1:10" s="25" customFormat="1" ht="12.75">
      <c r="A101" s="111"/>
      <c r="B101" s="63"/>
      <c r="C101" s="34"/>
      <c r="D101" s="39"/>
      <c r="E101" s="160" t="s">
        <v>42</v>
      </c>
      <c r="F101" s="130" t="s">
        <v>33</v>
      </c>
      <c r="G101" s="26">
        <v>98306.88</v>
      </c>
      <c r="H101" s="131" t="s">
        <v>33</v>
      </c>
      <c r="I101" s="26">
        <v>0</v>
      </c>
      <c r="J101" s="24"/>
    </row>
    <row r="102" spans="1:8" s="28" customFormat="1" ht="12.75">
      <c r="A102" s="12" t="s">
        <v>32</v>
      </c>
      <c r="B102" s="13">
        <v>4</v>
      </c>
      <c r="C102" s="27"/>
      <c r="D102" s="27"/>
      <c r="E102" s="32"/>
      <c r="F102" s="27"/>
      <c r="G102" s="31"/>
      <c r="H102" s="33" t="s">
        <v>33</v>
      </c>
    </row>
    <row r="103" spans="1:8" s="28" customFormat="1" ht="13.5" thickBot="1">
      <c r="A103" s="12"/>
      <c r="B103" s="13"/>
      <c r="C103" s="27"/>
      <c r="D103" s="27"/>
      <c r="E103" s="32"/>
      <c r="F103" s="27"/>
      <c r="G103" s="31"/>
      <c r="H103" s="33"/>
    </row>
    <row r="104" spans="1:9" s="15" customFormat="1" ht="13.5" thickBot="1">
      <c r="A104" s="16" t="s">
        <v>14</v>
      </c>
      <c r="B104" s="17" t="s">
        <v>28</v>
      </c>
      <c r="C104" s="348" t="s">
        <v>19</v>
      </c>
      <c r="D104" s="349"/>
      <c r="E104" s="18" t="s">
        <v>13</v>
      </c>
      <c r="F104" s="17" t="s">
        <v>34</v>
      </c>
      <c r="G104" s="171" t="s">
        <v>35</v>
      </c>
      <c r="H104" s="19" t="s">
        <v>36</v>
      </c>
      <c r="I104" s="14"/>
    </row>
    <row r="105" spans="1:9" s="28" customFormat="1" ht="12.75">
      <c r="A105" s="225"/>
      <c r="B105" s="267"/>
      <c r="C105" s="230"/>
      <c r="D105" s="22">
        <v>6059</v>
      </c>
      <c r="E105" s="66" t="s">
        <v>24</v>
      </c>
      <c r="F105" s="67">
        <v>46479</v>
      </c>
      <c r="G105" s="227">
        <v>44249.27</v>
      </c>
      <c r="H105" s="226">
        <f>G105*100/F105</f>
        <v>95.20271520471611</v>
      </c>
      <c r="I105" s="227">
        <v>0</v>
      </c>
    </row>
    <row r="106" spans="1:10" s="25" customFormat="1" ht="12.75">
      <c r="A106" s="23"/>
      <c r="B106" s="62"/>
      <c r="C106" s="34"/>
      <c r="D106" s="39"/>
      <c r="E106" s="160" t="s">
        <v>42</v>
      </c>
      <c r="F106" s="130" t="s">
        <v>33</v>
      </c>
      <c r="G106" s="26">
        <v>44249.27</v>
      </c>
      <c r="H106" s="131" t="s">
        <v>33</v>
      </c>
      <c r="I106" s="26">
        <v>0</v>
      </c>
      <c r="J106" s="24"/>
    </row>
    <row r="107" spans="1:9" s="28" customFormat="1" ht="12.75">
      <c r="A107" s="228"/>
      <c r="B107" s="225"/>
      <c r="C107" s="27"/>
      <c r="D107" s="108">
        <v>6060</v>
      </c>
      <c r="E107" s="137" t="s">
        <v>27</v>
      </c>
      <c r="F107" s="294">
        <v>13000</v>
      </c>
      <c r="G107" s="231">
        <v>11070</v>
      </c>
      <c r="H107" s="295">
        <f>G107*100/F107</f>
        <v>85.15384615384616</v>
      </c>
      <c r="I107" s="231">
        <v>0</v>
      </c>
    </row>
    <row r="108" spans="1:9" s="25" customFormat="1" ht="39" thickBot="1">
      <c r="A108" s="73"/>
      <c r="B108" s="63"/>
      <c r="C108" s="34"/>
      <c r="D108" s="34"/>
      <c r="E108" s="296" t="s">
        <v>100</v>
      </c>
      <c r="F108" s="297" t="s">
        <v>33</v>
      </c>
      <c r="G108" s="50">
        <v>11070</v>
      </c>
      <c r="H108" s="298" t="s">
        <v>33</v>
      </c>
      <c r="I108" s="50">
        <v>0</v>
      </c>
    </row>
    <row r="109" spans="1:9" s="8" customFormat="1" ht="12.75">
      <c r="A109" s="92">
        <v>921</v>
      </c>
      <c r="B109" s="120"/>
      <c r="C109" s="120"/>
      <c r="D109" s="121"/>
      <c r="E109" s="122" t="s">
        <v>8</v>
      </c>
      <c r="F109" s="123">
        <f>SUM(F117,F113,F110)</f>
        <v>1619257</v>
      </c>
      <c r="G109" s="123">
        <f>SUM(G117,G113,G110)</f>
        <v>1579067.4400000002</v>
      </c>
      <c r="H109" s="141">
        <f>G109*100/F109</f>
        <v>97.51802462487427</v>
      </c>
      <c r="I109" s="7"/>
    </row>
    <row r="110" spans="1:9" s="4" customFormat="1" ht="12.75">
      <c r="A110" s="10"/>
      <c r="B110" s="45">
        <v>92118</v>
      </c>
      <c r="C110" s="1"/>
      <c r="D110" s="2"/>
      <c r="E110" s="44" t="s">
        <v>102</v>
      </c>
      <c r="F110" s="53">
        <f>SUM(F115,F111)</f>
        <v>57829</v>
      </c>
      <c r="G110" s="53">
        <f>SUM(G111)</f>
        <v>26998.5</v>
      </c>
      <c r="H110" s="152">
        <f>G110*100/F110</f>
        <v>46.686783447751125</v>
      </c>
      <c r="I110" s="253">
        <v>0</v>
      </c>
    </row>
    <row r="111" spans="1:11" s="28" customFormat="1" ht="12.75">
      <c r="A111" s="228"/>
      <c r="B111" s="225"/>
      <c r="C111" s="275"/>
      <c r="D111" s="115">
        <v>6050</v>
      </c>
      <c r="E111" s="163" t="s">
        <v>24</v>
      </c>
      <c r="F111" s="54">
        <v>57829</v>
      </c>
      <c r="G111" s="172">
        <v>26998.5</v>
      </c>
      <c r="H111" s="251">
        <f>G111*100/F111</f>
        <v>46.686783447751125</v>
      </c>
      <c r="I111" s="235">
        <v>0</v>
      </c>
      <c r="J111" s="27"/>
      <c r="K111" s="236">
        <f>SUM(G112:G113)</f>
        <v>463957.08</v>
      </c>
    </row>
    <row r="112" spans="1:10" s="25" customFormat="1" ht="12.75">
      <c r="A112" s="23"/>
      <c r="B112" s="62"/>
      <c r="C112" s="24"/>
      <c r="D112" s="62"/>
      <c r="E112" s="191" t="s">
        <v>101</v>
      </c>
      <c r="F112" s="150" t="s">
        <v>33</v>
      </c>
      <c r="G112" s="70">
        <v>26998.5</v>
      </c>
      <c r="H112" s="237" t="s">
        <v>33</v>
      </c>
      <c r="I112" s="240">
        <v>0</v>
      </c>
      <c r="J112" s="24"/>
    </row>
    <row r="113" spans="1:8" s="4" customFormat="1" ht="12.75">
      <c r="A113" s="10"/>
      <c r="B113" s="45">
        <v>92120</v>
      </c>
      <c r="C113" s="1"/>
      <c r="D113" s="2"/>
      <c r="E113" s="20" t="s">
        <v>48</v>
      </c>
      <c r="F113" s="41">
        <f>SUM(F114)</f>
        <v>440428</v>
      </c>
      <c r="G113" s="41">
        <f>SUM(G114)</f>
        <v>436958.58</v>
      </c>
      <c r="H113" s="152">
        <f>G113*100/F113</f>
        <v>99.21226170906482</v>
      </c>
    </row>
    <row r="114" spans="1:11" s="28" customFormat="1" ht="12.75">
      <c r="A114" s="228"/>
      <c r="B114" s="225"/>
      <c r="C114" s="275"/>
      <c r="D114" s="115">
        <v>6050</v>
      </c>
      <c r="E114" s="163" t="s">
        <v>24</v>
      </c>
      <c r="F114" s="54">
        <v>440428</v>
      </c>
      <c r="G114" s="172">
        <v>436958.58</v>
      </c>
      <c r="H114" s="251">
        <f>G114*100/F114</f>
        <v>99.21226170906482</v>
      </c>
      <c r="I114" s="235">
        <v>0</v>
      </c>
      <c r="J114" s="27"/>
      <c r="K114" s="236">
        <f>SUM(G115:G116)</f>
        <v>436958.57999999996</v>
      </c>
    </row>
    <row r="115" spans="1:10" s="25" customFormat="1" ht="25.5">
      <c r="A115" s="23"/>
      <c r="B115" s="62"/>
      <c r="C115" s="24"/>
      <c r="D115" s="62"/>
      <c r="E115" s="191" t="s">
        <v>103</v>
      </c>
      <c r="F115" s="150" t="s">
        <v>33</v>
      </c>
      <c r="G115" s="70">
        <v>401416.6</v>
      </c>
      <c r="H115" s="237" t="s">
        <v>33</v>
      </c>
      <c r="I115" s="240">
        <v>0</v>
      </c>
      <c r="J115" s="24"/>
    </row>
    <row r="116" spans="1:10" s="25" customFormat="1" ht="25.5">
      <c r="A116" s="59"/>
      <c r="B116" s="63"/>
      <c r="C116" s="34"/>
      <c r="D116" s="39"/>
      <c r="E116" s="191" t="s">
        <v>50</v>
      </c>
      <c r="F116" s="150" t="s">
        <v>33</v>
      </c>
      <c r="G116" s="70">
        <v>35541.98</v>
      </c>
      <c r="H116" s="237" t="s">
        <v>33</v>
      </c>
      <c r="I116" s="240">
        <v>0</v>
      </c>
      <c r="J116" s="24"/>
    </row>
    <row r="117" spans="1:8" s="4" customFormat="1" ht="12.75">
      <c r="A117" s="10"/>
      <c r="B117" s="43">
        <v>92195</v>
      </c>
      <c r="C117" s="5"/>
      <c r="D117" s="6"/>
      <c r="E117" s="20" t="s">
        <v>21</v>
      </c>
      <c r="F117" s="41">
        <f>SUM(F118)</f>
        <v>1121000</v>
      </c>
      <c r="G117" s="41">
        <f>SUM(G118)</f>
        <v>1115110.36</v>
      </c>
      <c r="H117" s="21">
        <f>G117*100/F117</f>
        <v>99.47460838537022</v>
      </c>
    </row>
    <row r="118" spans="1:10" s="28" customFormat="1" ht="12.75">
      <c r="A118" s="228"/>
      <c r="B118" s="228"/>
      <c r="C118" s="232"/>
      <c r="D118" s="64">
        <v>6050</v>
      </c>
      <c r="E118" s="163" t="s">
        <v>24</v>
      </c>
      <c r="F118" s="54">
        <v>1121000</v>
      </c>
      <c r="G118" s="172">
        <v>1115110.36</v>
      </c>
      <c r="H118" s="251">
        <f>G118*100/F118</f>
        <v>99.47460838537022</v>
      </c>
      <c r="I118" s="235">
        <v>0</v>
      </c>
      <c r="J118" s="27"/>
    </row>
    <row r="119" spans="1:10" s="25" customFormat="1" ht="13.5" thickBot="1">
      <c r="A119" s="72"/>
      <c r="B119" s="72"/>
      <c r="C119" s="72"/>
      <c r="D119" s="126"/>
      <c r="E119" s="299" t="s">
        <v>43</v>
      </c>
      <c r="F119" s="300" t="s">
        <v>33</v>
      </c>
      <c r="G119" s="168">
        <v>1115110.36</v>
      </c>
      <c r="H119" s="301" t="s">
        <v>33</v>
      </c>
      <c r="I119" s="273">
        <v>0</v>
      </c>
      <c r="J119" s="24"/>
    </row>
    <row r="120" spans="1:8" s="8" customFormat="1" ht="12.75">
      <c r="A120" s="333">
        <v>926</v>
      </c>
      <c r="B120" s="120"/>
      <c r="C120" s="120"/>
      <c r="D120" s="121"/>
      <c r="E120" s="122" t="s">
        <v>124</v>
      </c>
      <c r="F120" s="222">
        <f>SUM(F121)</f>
        <v>2872661</v>
      </c>
      <c r="G120" s="222">
        <f>SUM(G121)</f>
        <v>2724882.69</v>
      </c>
      <c r="H120" s="223">
        <f>G120*100/F120</f>
        <v>94.85569964572917</v>
      </c>
    </row>
    <row r="121" spans="1:8" s="4" customFormat="1" ht="12.75">
      <c r="A121" s="11"/>
      <c r="B121" s="334">
        <v>92695</v>
      </c>
      <c r="C121" s="6"/>
      <c r="D121" s="6"/>
      <c r="E121" s="44" t="s">
        <v>21</v>
      </c>
      <c r="F121" s="56">
        <f>SUM(F137,F135,F122)</f>
        <v>2872661</v>
      </c>
      <c r="G121" s="56">
        <f>SUM(G137,G135,G122)</f>
        <v>2724882.69</v>
      </c>
      <c r="H121" s="21">
        <f>G121*100/F121</f>
        <v>94.85569964572917</v>
      </c>
    </row>
    <row r="122" spans="1:9" s="28" customFormat="1" ht="12.75">
      <c r="A122" s="228"/>
      <c r="B122" s="229"/>
      <c r="C122" s="268"/>
      <c r="D122" s="64">
        <v>6050</v>
      </c>
      <c r="E122" s="110" t="s">
        <v>24</v>
      </c>
      <c r="F122" s="38">
        <v>1538161</v>
      </c>
      <c r="G122" s="47">
        <v>1495650.58</v>
      </c>
      <c r="H122" s="233">
        <f>G122*100/F122</f>
        <v>97.23628280784651</v>
      </c>
      <c r="I122" s="231">
        <v>0</v>
      </c>
    </row>
    <row r="123" spans="1:9" s="28" customFormat="1" ht="12.75">
      <c r="A123" s="228"/>
      <c r="B123" s="225"/>
      <c r="C123" s="27"/>
      <c r="D123" s="147"/>
      <c r="E123" s="302" t="s">
        <v>4</v>
      </c>
      <c r="F123" s="148"/>
      <c r="G123" s="26">
        <v>211192.02</v>
      </c>
      <c r="H123" s="303"/>
      <c r="I123" s="288">
        <v>0</v>
      </c>
    </row>
    <row r="124" spans="1:12" s="28" customFormat="1" ht="12.75">
      <c r="A124" s="228"/>
      <c r="B124" s="225"/>
      <c r="C124" s="27"/>
      <c r="D124" s="147"/>
      <c r="E124" s="190" t="s">
        <v>104</v>
      </c>
      <c r="F124" s="148"/>
      <c r="G124" s="26">
        <v>17799.99</v>
      </c>
      <c r="H124" s="303"/>
      <c r="I124" s="288">
        <v>0</v>
      </c>
      <c r="K124" s="236">
        <f>SUM(G123:G134)</f>
        <v>1495650.5799999998</v>
      </c>
      <c r="L124" s="304" t="s">
        <v>33</v>
      </c>
    </row>
    <row r="125" spans="1:9" s="28" customFormat="1" ht="25.5">
      <c r="A125" s="228"/>
      <c r="B125" s="225"/>
      <c r="C125" s="27"/>
      <c r="D125" s="147"/>
      <c r="E125" s="187" t="s">
        <v>105</v>
      </c>
      <c r="F125" s="148"/>
      <c r="G125" s="26">
        <v>17120.28</v>
      </c>
      <c r="H125" s="303"/>
      <c r="I125" s="288">
        <v>0</v>
      </c>
    </row>
    <row r="126" spans="1:9" s="28" customFormat="1" ht="12.75">
      <c r="A126" s="228"/>
      <c r="B126" s="225"/>
      <c r="C126" s="27"/>
      <c r="D126" s="147"/>
      <c r="E126" s="187" t="s">
        <v>106</v>
      </c>
      <c r="F126" s="148"/>
      <c r="G126" s="26">
        <v>0</v>
      </c>
      <c r="H126" s="303"/>
      <c r="I126" s="288">
        <v>0</v>
      </c>
    </row>
    <row r="127" spans="1:9" s="28" customFormat="1" ht="25.5">
      <c r="A127" s="228"/>
      <c r="B127" s="225"/>
      <c r="C127" s="27"/>
      <c r="D127" s="147"/>
      <c r="E127" s="187" t="s">
        <v>107</v>
      </c>
      <c r="F127" s="148"/>
      <c r="G127" s="26">
        <v>23766</v>
      </c>
      <c r="H127" s="303"/>
      <c r="I127" s="288">
        <v>0</v>
      </c>
    </row>
    <row r="128" spans="1:13" s="28" customFormat="1" ht="12.75">
      <c r="A128" s="228"/>
      <c r="B128" s="225"/>
      <c r="C128" s="27"/>
      <c r="D128" s="147"/>
      <c r="E128" s="187" t="s">
        <v>108</v>
      </c>
      <c r="F128" s="148"/>
      <c r="G128" s="26">
        <v>5834.19</v>
      </c>
      <c r="H128" s="303"/>
      <c r="I128" s="288">
        <v>0</v>
      </c>
      <c r="M128" s="236">
        <f>SUM(G143,G141,G124)</f>
        <v>17799.99</v>
      </c>
    </row>
    <row r="129" spans="1:13" s="28" customFormat="1" ht="25.5">
      <c r="A129" s="279"/>
      <c r="B129" s="276"/>
      <c r="C129" s="306"/>
      <c r="D129" s="166"/>
      <c r="E129" s="187" t="s">
        <v>109</v>
      </c>
      <c r="F129" s="148"/>
      <c r="G129" s="26">
        <v>17899</v>
      </c>
      <c r="H129" s="303"/>
      <c r="I129" s="288">
        <v>0</v>
      </c>
      <c r="M129" s="236"/>
    </row>
    <row r="130" spans="1:8" s="28" customFormat="1" ht="12.75">
      <c r="A130" s="12" t="s">
        <v>32</v>
      </c>
      <c r="B130" s="13">
        <v>5</v>
      </c>
      <c r="C130" s="27"/>
      <c r="D130" s="27"/>
      <c r="E130" s="32"/>
      <c r="F130" s="27"/>
      <c r="G130" s="31"/>
      <c r="H130" s="33" t="s">
        <v>33</v>
      </c>
    </row>
    <row r="131" spans="1:8" s="28" customFormat="1" ht="13.5" thickBot="1">
      <c r="A131" s="12"/>
      <c r="B131" s="13"/>
      <c r="C131" s="27"/>
      <c r="D131" s="27"/>
      <c r="E131" s="32"/>
      <c r="F131" s="27"/>
      <c r="G131" s="31"/>
      <c r="H131" s="33"/>
    </row>
    <row r="132" spans="1:9" s="15" customFormat="1" ht="13.5" thickBot="1">
      <c r="A132" s="16" t="s">
        <v>14</v>
      </c>
      <c r="B132" s="17" t="s">
        <v>28</v>
      </c>
      <c r="C132" s="348" t="s">
        <v>19</v>
      </c>
      <c r="D132" s="349"/>
      <c r="E132" s="18" t="s">
        <v>13</v>
      </c>
      <c r="F132" s="17" t="s">
        <v>34</v>
      </c>
      <c r="G132" s="171" t="s">
        <v>35</v>
      </c>
      <c r="H132" s="19" t="s">
        <v>36</v>
      </c>
      <c r="I132" s="14"/>
    </row>
    <row r="133" spans="1:13" s="28" customFormat="1" ht="12.75">
      <c r="A133" s="228"/>
      <c r="B133" s="225"/>
      <c r="C133" s="27"/>
      <c r="D133" s="147"/>
      <c r="E133" s="187" t="s">
        <v>110</v>
      </c>
      <c r="F133" s="148"/>
      <c r="G133" s="26">
        <v>89281.22</v>
      </c>
      <c r="H133" s="303"/>
      <c r="I133" s="288">
        <v>0</v>
      </c>
      <c r="M133" s="236"/>
    </row>
    <row r="134" spans="1:9" s="25" customFormat="1" ht="25.5">
      <c r="A134" s="59"/>
      <c r="B134" s="23"/>
      <c r="C134" s="34"/>
      <c r="D134" s="139"/>
      <c r="E134" s="187" t="s">
        <v>111</v>
      </c>
      <c r="F134" s="130"/>
      <c r="G134" s="26">
        <v>1112757.88</v>
      </c>
      <c r="H134" s="303"/>
      <c r="I134" s="26">
        <v>0</v>
      </c>
    </row>
    <row r="135" spans="1:9" s="28" customFormat="1" ht="12.75">
      <c r="A135" s="228"/>
      <c r="B135" s="225"/>
      <c r="C135" s="27"/>
      <c r="D135" s="108">
        <v>6057</v>
      </c>
      <c r="E135" s="66" t="s">
        <v>24</v>
      </c>
      <c r="F135" s="67">
        <v>865500</v>
      </c>
      <c r="G135" s="227">
        <v>782750.87</v>
      </c>
      <c r="H135" s="226">
        <f>G135*100/F135</f>
        <v>90.43915309069902</v>
      </c>
      <c r="I135" s="227">
        <v>0</v>
      </c>
    </row>
    <row r="136" spans="1:10" s="25" customFormat="1" ht="12.75">
      <c r="A136" s="59"/>
      <c r="B136" s="23"/>
      <c r="C136" s="34"/>
      <c r="D136" s="39"/>
      <c r="E136" s="160" t="s">
        <v>5</v>
      </c>
      <c r="F136" s="130" t="s">
        <v>33</v>
      </c>
      <c r="G136" s="26">
        <v>782750.87</v>
      </c>
      <c r="H136" s="131" t="s">
        <v>33</v>
      </c>
      <c r="I136" s="26">
        <v>0</v>
      </c>
      <c r="J136" s="24"/>
    </row>
    <row r="137" spans="1:9" s="28" customFormat="1" ht="12.75">
      <c r="A137" s="228"/>
      <c r="B137" s="225"/>
      <c r="C137" s="27"/>
      <c r="D137" s="108">
        <v>6059</v>
      </c>
      <c r="E137" s="66" t="s">
        <v>24</v>
      </c>
      <c r="F137" s="67">
        <v>469000</v>
      </c>
      <c r="G137" s="227">
        <v>446481.24</v>
      </c>
      <c r="H137" s="226">
        <f>G137*100/F137</f>
        <v>95.19855863539446</v>
      </c>
      <c r="I137" s="227">
        <v>0</v>
      </c>
    </row>
    <row r="138" spans="1:10" s="25" customFormat="1" ht="13.5" thickBot="1">
      <c r="A138" s="111"/>
      <c r="B138" s="63"/>
      <c r="C138" s="34"/>
      <c r="D138" s="39"/>
      <c r="E138" s="160" t="s">
        <v>5</v>
      </c>
      <c r="F138" s="161" t="s">
        <v>33</v>
      </c>
      <c r="G138" s="125">
        <v>446481.24</v>
      </c>
      <c r="H138" s="305" t="s">
        <v>33</v>
      </c>
      <c r="I138" s="125">
        <v>0</v>
      </c>
      <c r="J138" s="24"/>
    </row>
    <row r="139" spans="1:8" s="8" customFormat="1" ht="13.5" thickBot="1">
      <c r="A139" s="7"/>
      <c r="B139" s="7"/>
      <c r="C139" s="7"/>
      <c r="D139" s="7"/>
      <c r="E139" s="105" t="s">
        <v>26</v>
      </c>
      <c r="F139" s="199">
        <f>SUM(F120,F109,F88,F81,F68,F64,F59,F48,F28,F6)</f>
        <v>10246607</v>
      </c>
      <c r="G139" s="199">
        <f>SUM(G120,G109,G88,G81,G68,G64,G59,G48,G28,G6)</f>
        <v>8168532.3100000005</v>
      </c>
      <c r="H139" s="106">
        <f>G139*100/F139</f>
        <v>79.71938720788258</v>
      </c>
    </row>
    <row r="141" spans="1:8" ht="26.25" customHeight="1">
      <c r="A141" s="352" t="s">
        <v>53</v>
      </c>
      <c r="B141" s="352"/>
      <c r="C141" s="352"/>
      <c r="D141" s="352"/>
      <c r="E141" s="352"/>
      <c r="F141" s="352"/>
      <c r="G141" s="353"/>
      <c r="H141" s="353"/>
    </row>
    <row r="142" ht="13.5" thickBot="1"/>
    <row r="143" spans="1:8" s="207" customFormat="1" ht="13.5" thickBot="1">
      <c r="A143" s="16" t="s">
        <v>14</v>
      </c>
      <c r="B143" s="17" t="s">
        <v>28</v>
      </c>
      <c r="C143" s="348" t="s">
        <v>19</v>
      </c>
      <c r="D143" s="354"/>
      <c r="E143" s="18" t="s">
        <v>13</v>
      </c>
      <c r="F143" s="17" t="s">
        <v>34</v>
      </c>
      <c r="G143" s="171" t="s">
        <v>35</v>
      </c>
      <c r="H143" s="175" t="s">
        <v>36</v>
      </c>
    </row>
    <row r="144" spans="1:8" s="8" customFormat="1" ht="12.75">
      <c r="A144" s="91">
        <v>926</v>
      </c>
      <c r="B144" s="79"/>
      <c r="C144" s="79"/>
      <c r="D144" s="80"/>
      <c r="E144" s="81" t="s">
        <v>124</v>
      </c>
      <c r="F144" s="85">
        <f>SUM(F145)</f>
        <v>27648</v>
      </c>
      <c r="G144" s="85">
        <f>SUM(G145)</f>
        <v>27648</v>
      </c>
      <c r="H144" s="77">
        <f>G144*100/F144</f>
        <v>100</v>
      </c>
    </row>
    <row r="145" spans="1:8" s="4" customFormat="1" ht="12.75">
      <c r="A145" s="11"/>
      <c r="B145" s="61">
        <v>92604</v>
      </c>
      <c r="C145" s="1"/>
      <c r="D145" s="2"/>
      <c r="E145" s="20" t="s">
        <v>10</v>
      </c>
      <c r="F145" s="41">
        <f>SUM(F146)</f>
        <v>27648</v>
      </c>
      <c r="G145" s="41">
        <f>SUM(G146)</f>
        <v>27648</v>
      </c>
      <c r="H145" s="21">
        <f>G145*100/F145</f>
        <v>100</v>
      </c>
    </row>
    <row r="146" spans="1:10" s="28" customFormat="1" ht="38.25">
      <c r="A146" s="225"/>
      <c r="B146" s="225"/>
      <c r="C146" s="275"/>
      <c r="D146" s="115">
        <v>6210</v>
      </c>
      <c r="E146" s="163" t="s">
        <v>44</v>
      </c>
      <c r="F146" s="54">
        <v>27648</v>
      </c>
      <c r="G146" s="172">
        <v>27648</v>
      </c>
      <c r="H146" s="251">
        <f>G146*100/F146</f>
        <v>100</v>
      </c>
      <c r="I146" s="235">
        <v>0</v>
      </c>
      <c r="J146" s="27"/>
    </row>
    <row r="147" spans="1:10" s="28" customFormat="1" ht="13.5" thickBot="1">
      <c r="A147" s="276"/>
      <c r="B147" s="276"/>
      <c r="C147" s="306"/>
      <c r="D147" s="166"/>
      <c r="E147" s="167" t="s">
        <v>112</v>
      </c>
      <c r="F147" s="331"/>
      <c r="G147" s="288">
        <v>27648</v>
      </c>
      <c r="H147" s="332"/>
      <c r="I147" s="308">
        <v>0</v>
      </c>
      <c r="J147" s="27"/>
    </row>
    <row r="148" spans="1:8" s="8" customFormat="1" ht="13.5" thickBot="1">
      <c r="A148" s="7"/>
      <c r="B148" s="7"/>
      <c r="C148" s="7"/>
      <c r="D148" s="7"/>
      <c r="E148" s="105" t="s">
        <v>26</v>
      </c>
      <c r="F148" s="201">
        <f>SUM(F144)</f>
        <v>27648</v>
      </c>
      <c r="G148" s="201">
        <f>SUM(G144)</f>
        <v>27648</v>
      </c>
      <c r="H148" s="202">
        <f>G148*100/F148</f>
        <v>100</v>
      </c>
    </row>
    <row r="149" spans="1:8" s="207" customFormat="1" ht="12.75">
      <c r="A149" s="12" t="s">
        <v>32</v>
      </c>
      <c r="B149" s="13">
        <v>6</v>
      </c>
      <c r="C149" s="213"/>
      <c r="D149" s="194"/>
      <c r="E149" s="214"/>
      <c r="F149" s="213"/>
      <c r="G149" s="33"/>
      <c r="H149" s="33"/>
    </row>
    <row r="150" spans="1:8" ht="12.75">
      <c r="A150" s="352" t="s">
        <v>54</v>
      </c>
      <c r="B150" s="352"/>
      <c r="C150" s="352"/>
      <c r="D150" s="352"/>
      <c r="E150" s="352"/>
      <c r="F150" s="352"/>
      <c r="G150" s="353"/>
      <c r="H150" s="353"/>
    </row>
    <row r="151" ht="13.5" thickBot="1"/>
    <row r="152" spans="1:8" s="207" customFormat="1" ht="13.5" thickBot="1">
      <c r="A152" s="16" t="s">
        <v>14</v>
      </c>
      <c r="B152" s="17" t="s">
        <v>28</v>
      </c>
      <c r="C152" s="348" t="s">
        <v>19</v>
      </c>
      <c r="D152" s="354"/>
      <c r="E152" s="18" t="s">
        <v>13</v>
      </c>
      <c r="F152" s="17" t="s">
        <v>34</v>
      </c>
      <c r="G152" s="171" t="s">
        <v>35</v>
      </c>
      <c r="H152" s="175" t="s">
        <v>36</v>
      </c>
    </row>
    <row r="153" spans="1:8" s="8" customFormat="1" ht="17.25" customHeight="1">
      <c r="A153" s="119">
        <v>900</v>
      </c>
      <c r="B153" s="120"/>
      <c r="C153" s="120"/>
      <c r="D153" s="121"/>
      <c r="E153" s="122" t="s">
        <v>22</v>
      </c>
      <c r="F153" s="123">
        <f>SUM(F154)</f>
        <v>1313622</v>
      </c>
      <c r="G153" s="123">
        <f>SUM(G154)</f>
        <v>1313621.7</v>
      </c>
      <c r="H153" s="77">
        <f>G153*100/F153</f>
        <v>99.99997716238005</v>
      </c>
    </row>
    <row r="154" spans="1:8" s="4" customFormat="1" ht="12.75">
      <c r="A154" s="11"/>
      <c r="B154" s="36">
        <v>90095</v>
      </c>
      <c r="C154" s="330"/>
      <c r="D154" s="217"/>
      <c r="E154" s="215" t="s">
        <v>21</v>
      </c>
      <c r="F154" s="68">
        <f>SUM(F155)</f>
        <v>1313622</v>
      </c>
      <c r="G154" s="68">
        <f>SUM(G155)</f>
        <v>1313621.7</v>
      </c>
      <c r="H154" s="21">
        <f>G154*100/F154</f>
        <v>99.99997716238005</v>
      </c>
    </row>
    <row r="155" spans="1:11" s="28" customFormat="1" ht="25.5">
      <c r="A155" s="225"/>
      <c r="B155" s="267"/>
      <c r="C155" s="230"/>
      <c r="D155" s="22">
        <v>6010</v>
      </c>
      <c r="E155" s="137" t="s">
        <v>37</v>
      </c>
      <c r="F155" s="138">
        <v>1313622</v>
      </c>
      <c r="G155" s="172">
        <v>1313621.7</v>
      </c>
      <c r="H155" s="251">
        <f>G155*100/F155</f>
        <v>99.99997716238005</v>
      </c>
      <c r="I155" s="235">
        <v>0</v>
      </c>
      <c r="J155" s="27"/>
      <c r="K155" s="236">
        <f>SUM(K159,G155)</f>
        <v>1313621.7</v>
      </c>
    </row>
    <row r="156" spans="1:11" s="25" customFormat="1" ht="76.5">
      <c r="A156" s="59"/>
      <c r="B156" s="23"/>
      <c r="C156" s="40"/>
      <c r="D156" s="40"/>
      <c r="E156" s="309" t="s">
        <v>45</v>
      </c>
      <c r="F156" s="132" t="s">
        <v>33</v>
      </c>
      <c r="G156" s="70">
        <v>648000</v>
      </c>
      <c r="H156" s="237" t="s">
        <v>33</v>
      </c>
      <c r="I156" s="240">
        <v>0</v>
      </c>
      <c r="J156" s="24"/>
      <c r="K156" s="239">
        <f>SUM(G156:G157)</f>
        <v>1313621.7</v>
      </c>
    </row>
    <row r="157" spans="1:10" s="25" customFormat="1" ht="51.75" customHeight="1" thickBot="1">
      <c r="A157" s="63"/>
      <c r="B157" s="39"/>
      <c r="C157" s="34"/>
      <c r="D157" s="39"/>
      <c r="E157" s="309" t="s">
        <v>46</v>
      </c>
      <c r="F157" s="132" t="s">
        <v>33</v>
      </c>
      <c r="G157" s="70">
        <v>665621.7</v>
      </c>
      <c r="H157" s="237" t="s">
        <v>33</v>
      </c>
      <c r="I157" s="240">
        <v>0</v>
      </c>
      <c r="J157" s="24"/>
    </row>
    <row r="158" spans="1:8" s="8" customFormat="1" ht="13.5" thickBot="1">
      <c r="A158" s="7"/>
      <c r="B158" s="7"/>
      <c r="C158" s="7"/>
      <c r="D158" s="7"/>
      <c r="E158" s="105" t="s">
        <v>26</v>
      </c>
      <c r="F158" s="201">
        <f>SUM(F153)</f>
        <v>1313622</v>
      </c>
      <c r="G158" s="201">
        <f>SUM(G153)</f>
        <v>1313621.7</v>
      </c>
      <c r="H158" s="202">
        <f>G158*100/F158</f>
        <v>99.99997716238005</v>
      </c>
    </row>
    <row r="159" spans="1:8" s="25" customFormat="1" ht="14.25" customHeight="1">
      <c r="A159" s="24"/>
      <c r="B159" s="24"/>
      <c r="C159" s="24"/>
      <c r="D159" s="24"/>
      <c r="E159" s="203"/>
      <c r="F159" s="204"/>
      <c r="G159" s="205"/>
      <c r="H159" s="100"/>
    </row>
    <row r="160" spans="1:8" ht="12.75">
      <c r="A160" s="352" t="s">
        <v>55</v>
      </c>
      <c r="B160" s="352"/>
      <c r="C160" s="352"/>
      <c r="D160" s="352"/>
      <c r="E160" s="352"/>
      <c r="F160" s="352"/>
      <c r="G160" s="353"/>
      <c r="H160" s="353"/>
    </row>
    <row r="161" spans="1:8" ht="13.5" thickBot="1">
      <c r="A161" s="206"/>
      <c r="B161" s="206"/>
      <c r="C161" s="206"/>
      <c r="D161" s="206"/>
      <c r="E161" s="206"/>
      <c r="F161" s="206"/>
      <c r="G161" s="94"/>
      <c r="H161" s="94"/>
    </row>
    <row r="162" spans="1:8" s="207" customFormat="1" ht="13.5" thickBot="1">
      <c r="A162" s="16" t="s">
        <v>14</v>
      </c>
      <c r="B162" s="17" t="s">
        <v>28</v>
      </c>
      <c r="C162" s="348" t="s">
        <v>19</v>
      </c>
      <c r="D162" s="354"/>
      <c r="E162" s="18" t="s">
        <v>13</v>
      </c>
      <c r="F162" s="17" t="s">
        <v>34</v>
      </c>
      <c r="G162" s="171" t="s">
        <v>35</v>
      </c>
      <c r="H162" s="175" t="s">
        <v>36</v>
      </c>
    </row>
    <row r="163" spans="1:8" s="8" customFormat="1" ht="12.75">
      <c r="A163" s="78">
        <v>851</v>
      </c>
      <c r="B163" s="79"/>
      <c r="C163" s="79"/>
      <c r="D163" s="80"/>
      <c r="E163" s="81" t="s">
        <v>9</v>
      </c>
      <c r="F163" s="82">
        <f>SUM(F164)</f>
        <v>65000</v>
      </c>
      <c r="G163" s="82">
        <f>SUM(G164)</f>
        <v>65000</v>
      </c>
      <c r="H163" s="77">
        <f>G163*100/F163</f>
        <v>100</v>
      </c>
    </row>
    <row r="164" spans="1:8" s="4" customFormat="1" ht="12.75">
      <c r="A164" s="11"/>
      <c r="B164" s="49">
        <v>85111</v>
      </c>
      <c r="C164" s="216"/>
      <c r="D164" s="217"/>
      <c r="E164" s="218" t="s">
        <v>29</v>
      </c>
      <c r="F164" s="29">
        <f>SUM(F165)</f>
        <v>65000</v>
      </c>
      <c r="G164" s="29">
        <f>SUM(G165)</f>
        <v>65000</v>
      </c>
      <c r="H164" s="21">
        <f>G164*100/F164</f>
        <v>100</v>
      </c>
    </row>
    <row r="165" spans="1:10" s="28" customFormat="1" ht="51">
      <c r="A165" s="225"/>
      <c r="B165" s="225"/>
      <c r="C165" s="230"/>
      <c r="D165" s="22">
        <v>6220</v>
      </c>
      <c r="E165" s="116" t="s">
        <v>113</v>
      </c>
      <c r="F165" s="136">
        <v>65000</v>
      </c>
      <c r="G165" s="231">
        <v>65000</v>
      </c>
      <c r="H165" s="251">
        <f>G165*100/F165</f>
        <v>100</v>
      </c>
      <c r="I165" s="231">
        <v>0</v>
      </c>
      <c r="J165" s="27"/>
    </row>
    <row r="166" spans="1:10" s="25" customFormat="1" ht="26.25" thickBot="1">
      <c r="A166" s="63"/>
      <c r="B166" s="63"/>
      <c r="C166" s="34"/>
      <c r="D166" s="34"/>
      <c r="E166" s="310" t="s">
        <v>2</v>
      </c>
      <c r="F166" s="149" t="s">
        <v>33</v>
      </c>
      <c r="G166" s="50">
        <v>65000</v>
      </c>
      <c r="H166" s="162" t="s">
        <v>33</v>
      </c>
      <c r="I166" s="50">
        <v>0</v>
      </c>
      <c r="J166" s="24"/>
    </row>
    <row r="167" spans="1:8" s="8" customFormat="1" ht="13.5" thickBot="1">
      <c r="A167" s="7"/>
      <c r="B167" s="7"/>
      <c r="C167" s="7"/>
      <c r="D167" s="7"/>
      <c r="E167" s="105" t="s">
        <v>26</v>
      </c>
      <c r="F167" s="201">
        <f>SUM(F163)</f>
        <v>65000</v>
      </c>
      <c r="G167" s="201">
        <f>SUM(G163)</f>
        <v>65000</v>
      </c>
      <c r="H167" s="202">
        <f>G167*100/F167</f>
        <v>100</v>
      </c>
    </row>
    <row r="168" spans="1:2" ht="12.75">
      <c r="A168" s="12" t="s">
        <v>32</v>
      </c>
      <c r="B168" s="13">
        <v>7</v>
      </c>
    </row>
    <row r="169" spans="1:2" ht="12.75">
      <c r="A169" s="12" t="s">
        <v>33</v>
      </c>
      <c r="B169" s="13" t="s">
        <v>33</v>
      </c>
    </row>
    <row r="170" spans="1:8" ht="13.5" customHeight="1">
      <c r="A170" s="352" t="s">
        <v>56</v>
      </c>
      <c r="B170" s="352"/>
      <c r="C170" s="352"/>
      <c r="D170" s="352"/>
      <c r="E170" s="352"/>
      <c r="F170" s="352"/>
      <c r="G170" s="353"/>
      <c r="H170" s="353"/>
    </row>
    <row r="171" spans="1:8" ht="13.5" thickBot="1">
      <c r="A171" s="206"/>
      <c r="B171" s="206"/>
      <c r="C171" s="206"/>
      <c r="D171" s="206"/>
      <c r="E171" s="206"/>
      <c r="F171" s="206"/>
      <c r="G171" s="94"/>
      <c r="H171" s="94"/>
    </row>
    <row r="172" spans="1:8" s="207" customFormat="1" ht="13.5" thickBot="1">
      <c r="A172" s="16" t="s">
        <v>14</v>
      </c>
      <c r="B172" s="17" t="s">
        <v>28</v>
      </c>
      <c r="C172" s="348" t="s">
        <v>19</v>
      </c>
      <c r="D172" s="354"/>
      <c r="E172" s="18" t="s">
        <v>13</v>
      </c>
      <c r="F172" s="17" t="s">
        <v>34</v>
      </c>
      <c r="G172" s="171" t="s">
        <v>35</v>
      </c>
      <c r="H172" s="175" t="s">
        <v>36</v>
      </c>
    </row>
    <row r="173" spans="1:9" s="8" customFormat="1" ht="12.75">
      <c r="A173" s="78">
        <v>600</v>
      </c>
      <c r="B173" s="79"/>
      <c r="C173" s="79"/>
      <c r="D173" s="80"/>
      <c r="E173" s="81" t="s">
        <v>12</v>
      </c>
      <c r="F173" s="82">
        <f>SUM(F217,F174)</f>
        <v>600000</v>
      </c>
      <c r="G173" s="82">
        <f>SUM(G217,G174)</f>
        <v>600000</v>
      </c>
      <c r="H173" s="77">
        <f>G173*100/F173</f>
        <v>100</v>
      </c>
      <c r="I173" s="7"/>
    </row>
    <row r="174" spans="1:9" s="4" customFormat="1" ht="12.75">
      <c r="A174" s="11"/>
      <c r="B174" s="36">
        <v>60016</v>
      </c>
      <c r="C174" s="330"/>
      <c r="D174" s="217"/>
      <c r="E174" s="218" t="s">
        <v>17</v>
      </c>
      <c r="F174" s="37">
        <f>SUM(F175)</f>
        <v>600000</v>
      </c>
      <c r="G174" s="37">
        <f>SUM(G175)</f>
        <v>600000</v>
      </c>
      <c r="H174" s="21">
        <f>G174*100/F174</f>
        <v>100</v>
      </c>
      <c r="I174" s="3"/>
    </row>
    <row r="175" spans="1:11" s="28" customFormat="1" ht="41.25" customHeight="1">
      <c r="A175" s="225"/>
      <c r="B175" s="27"/>
      <c r="C175" s="232"/>
      <c r="D175" s="64">
        <v>6300</v>
      </c>
      <c r="E175" s="110" t="s">
        <v>115</v>
      </c>
      <c r="F175" s="38">
        <v>600000</v>
      </c>
      <c r="G175" s="231">
        <v>600000</v>
      </c>
      <c r="H175" s="233">
        <f>G175*100/F175</f>
        <v>100</v>
      </c>
      <c r="I175" s="231">
        <v>0</v>
      </c>
      <c r="J175" s="27"/>
      <c r="K175" s="236" t="s">
        <v>33</v>
      </c>
    </row>
    <row r="176" spans="1:11" s="25" customFormat="1" ht="51.75" thickBot="1">
      <c r="A176" s="63"/>
      <c r="B176" s="34"/>
      <c r="C176" s="111"/>
      <c r="D176" s="39"/>
      <c r="E176" s="190" t="s">
        <v>114</v>
      </c>
      <c r="F176" s="130" t="s">
        <v>33</v>
      </c>
      <c r="G176" s="26">
        <v>600000</v>
      </c>
      <c r="H176" s="131" t="s">
        <v>33</v>
      </c>
      <c r="I176" s="238">
        <v>0</v>
      </c>
      <c r="J176" s="24"/>
      <c r="K176" s="24"/>
    </row>
    <row r="177" spans="1:8" s="8" customFormat="1" ht="13.5" thickBot="1">
      <c r="A177" s="7"/>
      <c r="B177" s="7"/>
      <c r="C177" s="7"/>
      <c r="D177" s="7"/>
      <c r="E177" s="105" t="s">
        <v>26</v>
      </c>
      <c r="F177" s="201">
        <f>SUM(F173)</f>
        <v>600000</v>
      </c>
      <c r="G177" s="201">
        <f>SUM(G173)</f>
        <v>600000</v>
      </c>
      <c r="H177" s="202">
        <f>G177*100/F177</f>
        <v>100</v>
      </c>
    </row>
    <row r="178" spans="5:8" s="28" customFormat="1" ht="12.75">
      <c r="E178" s="46"/>
      <c r="G178" s="57"/>
      <c r="H178" s="58"/>
    </row>
    <row r="179" spans="1:8" ht="13.5" customHeight="1">
      <c r="A179" s="352" t="s">
        <v>57</v>
      </c>
      <c r="B179" s="352"/>
      <c r="C179" s="352"/>
      <c r="D179" s="352"/>
      <c r="E179" s="352"/>
      <c r="F179" s="352"/>
      <c r="G179" s="353"/>
      <c r="H179" s="353"/>
    </row>
    <row r="180" spans="1:8" ht="13.5" customHeight="1" thickBot="1">
      <c r="A180" s="200"/>
      <c r="B180" s="200"/>
      <c r="C180" s="200"/>
      <c r="D180" s="200"/>
      <c r="E180" s="200"/>
      <c r="F180" s="200"/>
      <c r="G180" s="193"/>
      <c r="H180" s="193"/>
    </row>
    <row r="181" spans="1:8" s="207" customFormat="1" ht="13.5" thickBot="1">
      <c r="A181" s="16" t="s">
        <v>14</v>
      </c>
      <c r="B181" s="17" t="s">
        <v>28</v>
      </c>
      <c r="C181" s="348" t="s">
        <v>19</v>
      </c>
      <c r="D181" s="354"/>
      <c r="E181" s="18" t="s">
        <v>13</v>
      </c>
      <c r="F181" s="17" t="s">
        <v>34</v>
      </c>
      <c r="G181" s="171" t="s">
        <v>35</v>
      </c>
      <c r="H181" s="175" t="s">
        <v>36</v>
      </c>
    </row>
    <row r="182" spans="1:8" s="8" customFormat="1" ht="25.5">
      <c r="A182" s="91">
        <v>754</v>
      </c>
      <c r="B182" s="86"/>
      <c r="C182" s="86"/>
      <c r="D182" s="87"/>
      <c r="E182" s="88" t="s">
        <v>31</v>
      </c>
      <c r="F182" s="140">
        <f>SUM(F183)</f>
        <v>70000</v>
      </c>
      <c r="G182" s="140">
        <f>SUM(G183)</f>
        <v>70000</v>
      </c>
      <c r="H182" s="77">
        <f>G182*100/F182</f>
        <v>100</v>
      </c>
    </row>
    <row r="183" spans="1:8" s="4" customFormat="1" ht="12.75">
      <c r="A183" s="11"/>
      <c r="B183" s="153">
        <v>75411</v>
      </c>
      <c r="C183" s="6"/>
      <c r="D183" s="6"/>
      <c r="E183" s="44" t="s">
        <v>40</v>
      </c>
      <c r="F183" s="117">
        <f>SUM(F184)</f>
        <v>70000</v>
      </c>
      <c r="G183" s="117">
        <f>SUM(G184)</f>
        <v>70000</v>
      </c>
      <c r="H183" s="21">
        <f>G183*100/F183</f>
        <v>100</v>
      </c>
    </row>
    <row r="184" spans="1:10" s="28" customFormat="1" ht="25.5">
      <c r="A184" s="225"/>
      <c r="B184" s="267"/>
      <c r="C184" s="268"/>
      <c r="D184" s="48">
        <v>6170</v>
      </c>
      <c r="E184" s="137" t="s">
        <v>41</v>
      </c>
      <c r="F184" s="138">
        <v>70000</v>
      </c>
      <c r="G184" s="172">
        <v>70000</v>
      </c>
      <c r="H184" s="251">
        <f>G184*100/F184</f>
        <v>100</v>
      </c>
      <c r="I184" s="235">
        <v>0</v>
      </c>
      <c r="J184" s="27"/>
    </row>
    <row r="185" spans="1:10" s="28" customFormat="1" ht="42" customHeight="1" thickBot="1">
      <c r="A185" s="276"/>
      <c r="B185" s="277"/>
      <c r="C185" s="306"/>
      <c r="D185" s="306"/>
      <c r="E185" s="69" t="s">
        <v>116</v>
      </c>
      <c r="F185" s="311"/>
      <c r="G185" s="70">
        <v>70000</v>
      </c>
      <c r="H185" s="292" t="s">
        <v>33</v>
      </c>
      <c r="I185" s="240">
        <v>0</v>
      </c>
      <c r="J185" s="27"/>
    </row>
    <row r="186" spans="1:8" s="8" customFormat="1" ht="13.5" thickBot="1">
      <c r="A186" s="7"/>
      <c r="B186" s="7"/>
      <c r="C186" s="7"/>
      <c r="D186" s="7"/>
      <c r="E186" s="105" t="s">
        <v>26</v>
      </c>
      <c r="F186" s="201">
        <f>SUM(F182)</f>
        <v>70000</v>
      </c>
      <c r="G186" s="201">
        <f>SUM(G182)</f>
        <v>70000</v>
      </c>
      <c r="H186" s="202">
        <f>G186*100/F186</f>
        <v>100</v>
      </c>
    </row>
    <row r="187" spans="1:8" ht="12.75">
      <c r="A187" s="12" t="s">
        <v>32</v>
      </c>
      <c r="B187" s="13">
        <v>8</v>
      </c>
      <c r="H187" s="208" t="s">
        <v>33</v>
      </c>
    </row>
    <row r="188" spans="1:8" ht="12.75">
      <c r="A188" s="352" t="s">
        <v>117</v>
      </c>
      <c r="B188" s="352"/>
      <c r="C188" s="352"/>
      <c r="D188" s="352"/>
      <c r="E188" s="352"/>
      <c r="F188" s="352"/>
      <c r="G188" s="353"/>
      <c r="H188" s="353"/>
    </row>
    <row r="189" ht="13.5" thickBot="1"/>
    <row r="190" spans="1:8" s="207" customFormat="1" ht="13.5" thickBot="1">
      <c r="A190" s="16" t="s">
        <v>14</v>
      </c>
      <c r="B190" s="17" t="s">
        <v>28</v>
      </c>
      <c r="C190" s="348" t="s">
        <v>19</v>
      </c>
      <c r="D190" s="354"/>
      <c r="E190" s="18" t="s">
        <v>13</v>
      </c>
      <c r="F190" s="17" t="s">
        <v>34</v>
      </c>
      <c r="G190" s="171" t="s">
        <v>35</v>
      </c>
      <c r="H190" s="175" t="s">
        <v>36</v>
      </c>
    </row>
    <row r="191" spans="1:10" s="8" customFormat="1" ht="12.75">
      <c r="A191" s="92">
        <v>921</v>
      </c>
      <c r="B191" s="120"/>
      <c r="C191" s="120"/>
      <c r="D191" s="121"/>
      <c r="E191" s="122" t="s">
        <v>8</v>
      </c>
      <c r="F191" s="123">
        <f>SUM(F192,F207,F216,F224,F233,F242)</f>
        <v>6800</v>
      </c>
      <c r="G191" s="221">
        <f>SUM(G192,G207,G216,G224,G233,G242)</f>
        <v>1500</v>
      </c>
      <c r="H191" s="313">
        <f>G191*100/F191</f>
        <v>22.058823529411764</v>
      </c>
      <c r="I191" s="314">
        <f>SUM(I192,I207,I216,I224,I233,I242)</f>
        <v>0</v>
      </c>
      <c r="J191" s="7"/>
    </row>
    <row r="192" spans="1:9" s="4" customFormat="1" ht="12.75">
      <c r="A192" s="11"/>
      <c r="B192" s="43">
        <v>92109</v>
      </c>
      <c r="C192" s="5"/>
      <c r="D192" s="6"/>
      <c r="E192" s="44" t="s">
        <v>120</v>
      </c>
      <c r="F192" s="53">
        <f>SUM(F197,F193)</f>
        <v>6800</v>
      </c>
      <c r="G192" s="53">
        <f>SUM(G197,G193)</f>
        <v>1500</v>
      </c>
      <c r="H192" s="152">
        <f>G192*100/F192</f>
        <v>22.058823529411764</v>
      </c>
      <c r="I192" s="253">
        <v>0</v>
      </c>
    </row>
    <row r="193" spans="1:11" s="28" customFormat="1" ht="51">
      <c r="A193" s="225"/>
      <c r="B193" s="225"/>
      <c r="C193" s="275"/>
      <c r="D193" s="115">
        <v>6220</v>
      </c>
      <c r="E193" s="312" t="s">
        <v>118</v>
      </c>
      <c r="F193" s="54">
        <v>6800</v>
      </c>
      <c r="G193" s="172">
        <v>1500</v>
      </c>
      <c r="H193" s="251">
        <f>G193*100/F193</f>
        <v>22.058823529411764</v>
      </c>
      <c r="I193" s="235">
        <v>0</v>
      </c>
      <c r="J193" s="27"/>
      <c r="K193" s="236">
        <f>SUM(G194:G195)</f>
        <v>3000</v>
      </c>
    </row>
    <row r="194" spans="1:10" s="25" customFormat="1" ht="26.25" thickBot="1">
      <c r="A194" s="63"/>
      <c r="B194" s="63"/>
      <c r="C194" s="34"/>
      <c r="D194" s="39"/>
      <c r="E194" s="191" t="s">
        <v>119</v>
      </c>
      <c r="F194" s="324" t="s">
        <v>33</v>
      </c>
      <c r="G194" s="205">
        <v>1500</v>
      </c>
      <c r="H194" s="259" t="s">
        <v>33</v>
      </c>
      <c r="I194" s="240">
        <v>0</v>
      </c>
      <c r="J194" s="24"/>
    </row>
    <row r="195" spans="1:8" s="8" customFormat="1" ht="13.5" thickBot="1">
      <c r="A195" s="7"/>
      <c r="B195" s="7"/>
      <c r="C195" s="7"/>
      <c r="D195" s="7"/>
      <c r="E195" s="105" t="s">
        <v>26</v>
      </c>
      <c r="F195" s="201">
        <f>SUM(F191)</f>
        <v>6800</v>
      </c>
      <c r="G195" s="201">
        <f>SUM(G191)</f>
        <v>1500</v>
      </c>
      <c r="H195" s="202">
        <f>G195*100/F195</f>
        <v>22.058823529411764</v>
      </c>
    </row>
    <row r="196" ht="12.75">
      <c r="H196" s="208" t="s">
        <v>33</v>
      </c>
    </row>
    <row r="197" spans="1:8" ht="12.75">
      <c r="A197" s="352" t="s">
        <v>121</v>
      </c>
      <c r="B197" s="352"/>
      <c r="C197" s="352"/>
      <c r="D197" s="352"/>
      <c r="E197" s="352"/>
      <c r="F197" s="352"/>
      <c r="G197" s="353"/>
      <c r="H197" s="353"/>
    </row>
    <row r="198" ht="13.5" thickBot="1"/>
    <row r="199" spans="1:8" s="207" customFormat="1" ht="13.5" thickBot="1">
      <c r="A199" s="16" t="s">
        <v>14</v>
      </c>
      <c r="B199" s="17" t="s">
        <v>28</v>
      </c>
      <c r="C199" s="348" t="s">
        <v>19</v>
      </c>
      <c r="D199" s="354"/>
      <c r="E199" s="18" t="s">
        <v>13</v>
      </c>
      <c r="F199" s="17" t="s">
        <v>34</v>
      </c>
      <c r="G199" s="171" t="s">
        <v>35</v>
      </c>
      <c r="H199" s="175" t="s">
        <v>36</v>
      </c>
    </row>
    <row r="200" spans="1:10" s="28" customFormat="1" ht="12.75">
      <c r="A200" s="317">
        <v>853</v>
      </c>
      <c r="B200" s="89"/>
      <c r="C200" s="89"/>
      <c r="D200" s="318"/>
      <c r="E200" s="319" t="s">
        <v>47</v>
      </c>
      <c r="F200" s="289">
        <f>SUM(F201,F226)</f>
        <v>4909</v>
      </c>
      <c r="G200" s="320">
        <f>SUM(G201,G226)</f>
        <v>4909.02</v>
      </c>
      <c r="H200" s="290">
        <f>G200*100/F200</f>
        <v>100.00040741495214</v>
      </c>
      <c r="I200" s="321">
        <f>SUM(I201,I226)</f>
        <v>0</v>
      </c>
      <c r="J200" s="27"/>
    </row>
    <row r="201" spans="1:10" s="4" customFormat="1" ht="12.75">
      <c r="A201" s="10"/>
      <c r="B201" s="43">
        <v>85395</v>
      </c>
      <c r="C201" s="328"/>
      <c r="D201" s="329"/>
      <c r="E201" s="178" t="s">
        <v>21</v>
      </c>
      <c r="F201" s="186">
        <f>SUM(F202,F229,F234)</f>
        <v>4909</v>
      </c>
      <c r="G201" s="186">
        <f>SUM(G202,G229,G234)</f>
        <v>4909.02</v>
      </c>
      <c r="H201" s="179">
        <f>G201*100/F201</f>
        <v>100.00040741495214</v>
      </c>
      <c r="I201" s="253">
        <f>SUM(I202)</f>
        <v>0</v>
      </c>
      <c r="J201" s="3"/>
    </row>
    <row r="202" spans="1:9" s="28" customFormat="1" ht="63.75">
      <c r="A202" s="228"/>
      <c r="B202" s="225"/>
      <c r="C202" s="27"/>
      <c r="D202" s="108">
        <v>6660</v>
      </c>
      <c r="E202" s="315" t="s">
        <v>122</v>
      </c>
      <c r="F202" s="316">
        <v>4909</v>
      </c>
      <c r="G202" s="47">
        <v>4909.02</v>
      </c>
      <c r="H202" s="326">
        <f>G202*100/F202</f>
        <v>100.00040741495214</v>
      </c>
      <c r="I202" s="47">
        <v>0</v>
      </c>
    </row>
    <row r="203" spans="1:9" s="25" customFormat="1" ht="26.25" thickBot="1">
      <c r="A203" s="111"/>
      <c r="B203" s="63"/>
      <c r="C203" s="34"/>
      <c r="D203" s="34"/>
      <c r="E203" s="296" t="s">
        <v>123</v>
      </c>
      <c r="F203" s="325" t="s">
        <v>33</v>
      </c>
      <c r="G203" s="219" t="s">
        <v>33</v>
      </c>
      <c r="H203" s="327" t="s">
        <v>33</v>
      </c>
      <c r="I203" s="50" t="s">
        <v>33</v>
      </c>
    </row>
    <row r="204" spans="1:8" s="8" customFormat="1" ht="13.5" thickBot="1">
      <c r="A204" s="7"/>
      <c r="B204" s="7"/>
      <c r="C204" s="7"/>
      <c r="D204" s="7"/>
      <c r="E204" s="105" t="s">
        <v>26</v>
      </c>
      <c r="F204" s="201">
        <f>SUM(F200)</f>
        <v>4909</v>
      </c>
      <c r="G204" s="201">
        <f>SUM(G200)</f>
        <v>4909.02</v>
      </c>
      <c r="H204" s="202">
        <f>G204*100/F204</f>
        <v>100.00040741495214</v>
      </c>
    </row>
    <row r="205" spans="1:8" s="8" customFormat="1" ht="13.5" thickBot="1">
      <c r="A205" s="7"/>
      <c r="B205" s="7"/>
      <c r="C205" s="7"/>
      <c r="D205" s="7"/>
      <c r="E205" s="105"/>
      <c r="F205" s="322"/>
      <c r="G205" s="322"/>
      <c r="H205" s="323"/>
    </row>
    <row r="206" spans="5:8" s="209" customFormat="1" ht="13.5" thickBot="1">
      <c r="E206" s="210" t="s">
        <v>52</v>
      </c>
      <c r="F206" s="211">
        <f>SUM(F139,F148,F158,F167,F177,F186,F195,F204)</f>
        <v>12334586</v>
      </c>
      <c r="G206" s="211">
        <f>SUM(G139,G148,G158,G167,G177,G186,G195,G204)</f>
        <v>10251211.03</v>
      </c>
      <c r="H206" s="212">
        <f>G206*100/F206</f>
        <v>83.10948604193119</v>
      </c>
    </row>
    <row r="207" spans="1:8" s="28" customFormat="1" ht="12.75">
      <c r="A207" s="12" t="s">
        <v>32</v>
      </c>
      <c r="B207" s="13">
        <v>9</v>
      </c>
      <c r="E207" s="46"/>
      <c r="G207" s="57"/>
      <c r="H207" s="58"/>
    </row>
    <row r="208" spans="5:8" s="28" customFormat="1" ht="12.75">
      <c r="E208" s="46"/>
      <c r="G208" s="57"/>
      <c r="H208" s="58"/>
    </row>
    <row r="209" spans="5:8" s="28" customFormat="1" ht="12.75">
      <c r="E209" s="46"/>
      <c r="G209" s="57"/>
      <c r="H209" s="58"/>
    </row>
    <row r="210" spans="5:8" s="28" customFormat="1" ht="12.75">
      <c r="E210" s="46"/>
      <c r="G210" s="57"/>
      <c r="H210" s="58"/>
    </row>
    <row r="211" spans="5:8" s="28" customFormat="1" ht="12.75">
      <c r="E211" s="46"/>
      <c r="G211" s="57"/>
      <c r="H211" s="58"/>
    </row>
    <row r="231" spans="1:2" ht="12.75">
      <c r="A231" s="98" t="s">
        <v>33</v>
      </c>
      <c r="B231" s="99" t="s">
        <v>33</v>
      </c>
    </row>
  </sheetData>
  <sheetProtection/>
  <mergeCells count="22">
    <mergeCell ref="A188:H188"/>
    <mergeCell ref="C190:D190"/>
    <mergeCell ref="A197:H197"/>
    <mergeCell ref="C199:D199"/>
    <mergeCell ref="C132:D132"/>
    <mergeCell ref="A170:H170"/>
    <mergeCell ref="C172:D172"/>
    <mergeCell ref="A179:H179"/>
    <mergeCell ref="C181:D181"/>
    <mergeCell ref="A150:H150"/>
    <mergeCell ref="A160:H160"/>
    <mergeCell ref="C162:D162"/>
    <mergeCell ref="C152:D152"/>
    <mergeCell ref="A141:H141"/>
    <mergeCell ref="C143:D143"/>
    <mergeCell ref="A1:H1"/>
    <mergeCell ref="C47:D47"/>
    <mergeCell ref="C74:D74"/>
    <mergeCell ref="C104:D104"/>
    <mergeCell ref="C5:D5"/>
    <mergeCell ref="C23:D23"/>
    <mergeCell ref="A3:F3"/>
  </mergeCells>
  <printOptions/>
  <pageMargins left="0.75" right="0.75" top="1" bottom="1" header="0.5" footer="0.5"/>
  <pageSetup orientation="landscape" paperSize="9" scale="99" r:id="rId2"/>
  <rowBreaks count="7" manualBreakCount="7">
    <brk id="21" max="7" man="1"/>
    <brk id="45" max="7" man="1"/>
    <brk id="72" max="7" man="1"/>
    <brk id="130" max="7" man="1"/>
    <brk id="149" max="7" man="1"/>
    <brk id="169" max="7" man="1"/>
    <brk id="187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2013-03-25T17:02:40Z</cp:lastPrinted>
  <dcterms:modified xsi:type="dcterms:W3CDTF">2013-04-26T06:20:54Z</dcterms:modified>
  <cp:category/>
  <cp:version/>
  <cp:contentType/>
  <cp:contentStatus/>
</cp:coreProperties>
</file>