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12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'Arkusz1'!$A$1:$H$173</definedName>
  </definedNames>
  <calcPr fullCalcOnLoad="1"/>
</workbook>
</file>

<file path=xl/sharedStrings.xml><?xml version="1.0" encoding="utf-8"?>
<sst xmlns="http://schemas.openxmlformats.org/spreadsheetml/2006/main" count="672" uniqueCount="254">
  <si>
    <t>Paragraf</t>
  </si>
  <si>
    <t>Dział</t>
  </si>
  <si>
    <t>Lp.</t>
  </si>
  <si>
    <t>Nazwa zadania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</si>
  <si>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</si>
  <si>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</si>
  <si>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</si>
  <si>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</si>
  <si>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</si>
  <si>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</si>
  <si>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</si>
  <si>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</si>
  <si>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</si>
  <si>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</si>
  <si>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900</t>
  </si>
  <si>
    <t>010</t>
  </si>
  <si>
    <t>01095</t>
  </si>
  <si>
    <t>6050</t>
  </si>
  <si>
    <t xml:space="preserve">Rozdział </t>
  </si>
  <si>
    <t xml:space="preserve"> </t>
  </si>
  <si>
    <t>801</t>
  </si>
  <si>
    <t>926</t>
  </si>
  <si>
    <t>92695</t>
  </si>
  <si>
    <t>strona 1</t>
  </si>
  <si>
    <t>700</t>
  </si>
  <si>
    <t>60016</t>
  </si>
  <si>
    <t>strona 2</t>
  </si>
  <si>
    <t>w tym:</t>
  </si>
  <si>
    <t>6060</t>
  </si>
  <si>
    <t>Uwagi</t>
  </si>
  <si>
    <t xml:space="preserve">1. </t>
  </si>
  <si>
    <t>70005</t>
  </si>
  <si>
    <t>750</t>
  </si>
  <si>
    <t>75023</t>
  </si>
  <si>
    <t>80104</t>
  </si>
  <si>
    <t>90095</t>
  </si>
  <si>
    <t>921</t>
  </si>
  <si>
    <t>Razem:</t>
  </si>
  <si>
    <t xml:space="preserve">  </t>
  </si>
  <si>
    <t>Wydatki majątkowe ogółem:</t>
  </si>
  <si>
    <t>Kwota</t>
  </si>
  <si>
    <t>600</t>
  </si>
  <si>
    <t xml:space="preserve">1. Wydatki na inwestycje i  zakupy inwestycyjne  </t>
  </si>
  <si>
    <t>754</t>
  </si>
  <si>
    <t>75412</t>
  </si>
  <si>
    <t>11.</t>
  </si>
  <si>
    <t>Fundusz Sołecki wsi Kierzno</t>
  </si>
  <si>
    <t>Fundusz Sołecki wsi Mikorzyn</t>
  </si>
  <si>
    <t>Fundusz Sołecki wsi Krążkowy</t>
  </si>
  <si>
    <t>Fundusz Sołecki wsi Mechnice</t>
  </si>
  <si>
    <t>Fundusz Sołecki wsi Olszowa</t>
  </si>
  <si>
    <t>Fundusz Sołecki wsi Świba</t>
  </si>
  <si>
    <t>Fundusz Sołecki wsi Pustkowie Kierzeńskie</t>
  </si>
  <si>
    <t>80101</t>
  </si>
  <si>
    <t>90015</t>
  </si>
  <si>
    <t>12.</t>
  </si>
  <si>
    <t>6230</t>
  </si>
  <si>
    <t>strona 3</t>
  </si>
  <si>
    <t>Fundusz Sołecki wsi Przybyszów</t>
  </si>
  <si>
    <t xml:space="preserve">Fundusz Sołecki wsi Szklarka Mielęcka </t>
  </si>
  <si>
    <t>Fundusz Sołecki wsi Borek Mielęcki</t>
  </si>
  <si>
    <t>Doposażenie Urzędu Miasta i Gminy w sprzęt komputerowy</t>
  </si>
  <si>
    <t>Zakup wyposażenia na plac zabaw w Krążkowach</t>
  </si>
  <si>
    <t>80110</t>
  </si>
  <si>
    <t>3. Dotacje celowa przekazana na dofinansowanie zadań inwestycyjnych obiektów zabytkowych</t>
  </si>
  <si>
    <t>92120</t>
  </si>
  <si>
    <t>6570</t>
  </si>
  <si>
    <t>Dotacje na prace konserwatorskie, restauratorskie i roboty budowlane przy zabytku wpisanym do rejestru zabytków</t>
  </si>
  <si>
    <t xml:space="preserve">2. Dotacje celowe przekazane OSP na inwestycje i zakupy inwestycyjne </t>
  </si>
  <si>
    <t>Zakupy inwestycyjne dla OSP</t>
  </si>
  <si>
    <t>Modernizacja oświetlenia ulic i dróg w mieście i gminie</t>
  </si>
  <si>
    <t>Wykup nieruchomości, w tym  w celu regulacji stanu prawnego gruntów zajętych pod drogi gminne oraz wykup gruntów na poszerzenie dróg istniejących</t>
  </si>
  <si>
    <t>Wykaz wydatków majątkowych przewidzianych do realizacji w 2016 roku</t>
  </si>
  <si>
    <t xml:space="preserve">Przebudowa ulic: Nowowiejskiego, Chopina, Szymanowskiego, Moniuszki i Paderewskiego w Kępnie  </t>
  </si>
  <si>
    <t>Ulica Topolowa - etap II chodnik</t>
  </si>
  <si>
    <t>Zakup kostki brukowej na utwardzenie placu przed Domem Rolnika</t>
  </si>
  <si>
    <t>Budowa drogi gminnej nr G 9743 w Olszowie</t>
  </si>
  <si>
    <t xml:space="preserve">Chodnik w Olszowie  </t>
  </si>
  <si>
    <t>Budżet Obywatelski</t>
  </si>
  <si>
    <t>Dokumentacja techniczna chodnika przy drodze Krążkowy-Kliny</t>
  </si>
  <si>
    <t>Położenie dywanika asfaltowego na dalszej części drogi gminnej G859533 w Kierzenku</t>
  </si>
  <si>
    <t>Przebudowa drogi gminnej nr G859633 w Myjomicach</t>
  </si>
  <si>
    <t>Wymiana chodnika od kościoła do drogi powiatowej w Świbie</t>
  </si>
  <si>
    <t xml:space="preserve">Przebudowa ulicy Walki Młodych w Kępnie  </t>
  </si>
  <si>
    <t>Przebudowy drogi Mechnice-Olszowa - etap I   Kierzno-Olszowa</t>
  </si>
  <si>
    <t>Przebudowa chodnika w Kierznie</t>
  </si>
  <si>
    <t>Budowa i rewitalizacja chodników na osiedlu Hanulin -                   I etap - budowa chodnika na ul. Kusocińskiego od kościoła do drogi asfaltowej w kierunku Zosina</t>
  </si>
  <si>
    <t>Budowa chodnika (ciąg dalszy) i przy terenie Szkoły Podstawowej w Olszowie</t>
  </si>
  <si>
    <t>Budowa chodnika wzdłuż drogi gminnej w Świbie</t>
  </si>
  <si>
    <t>Budowa drogi gminnej nr G859684  w Borku Mielęckim</t>
  </si>
  <si>
    <t xml:space="preserve">1.1 </t>
  </si>
  <si>
    <t xml:space="preserve">2.1 </t>
  </si>
  <si>
    <t xml:space="preserve">2.2 </t>
  </si>
  <si>
    <t xml:space="preserve">2.3 </t>
  </si>
  <si>
    <t xml:space="preserve">2.4 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</si>
  <si>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</si>
  <si>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</si>
  <si>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</si>
  <si>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</si>
  <si>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</si>
  <si>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</si>
  <si>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</si>
  <si>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</si>
  <si>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</si>
  <si>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</si>
  <si>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</si>
  <si>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</si>
  <si>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</si>
  <si>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</si>
  <si>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</si>
  <si>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2.20</t>
  </si>
  <si>
    <t>2.21</t>
  </si>
  <si>
    <t>2.22</t>
  </si>
  <si>
    <t>2.23</t>
  </si>
  <si>
    <t>2.24</t>
  </si>
  <si>
    <t>Remont budynku OSP w Kępnie </t>
  </si>
  <si>
    <t xml:space="preserve">Dotacja na zakup samochodu GCBA  dla OSP Kępno                  z dotacją ZOWZOSP RP, MSWiA oraz z Funduszy Ubezpieczeniowych                                                    </t>
  </si>
  <si>
    <t>Zakup zestawu monitoringu terenu wokół szkoły w Olszowie</t>
  </si>
  <si>
    <t xml:space="preserve">3.1 </t>
  </si>
  <si>
    <t xml:space="preserve">4.1 </t>
  </si>
  <si>
    <t>7.3</t>
  </si>
  <si>
    <t>7.4</t>
  </si>
  <si>
    <t xml:space="preserve">4. Dotacja celowa na dofinansowanie zakupu sprzętu lub aparatury medycznej dla SP ZOZ                                                                                                     w Kępnie </t>
  </si>
  <si>
    <t>851</t>
  </si>
  <si>
    <t>85111</t>
  </si>
  <si>
    <t>6220</t>
  </si>
  <si>
    <t>Zakup sprzętu lub aparatury medycznej dla SP ZOZ w Kępnie</t>
  </si>
  <si>
    <t>5. Wydatki na udziały w spółkach</t>
  </si>
  <si>
    <t>Nazwa spółki</t>
  </si>
  <si>
    <t>6010</t>
  </si>
  <si>
    <t>Wodociągi Kępińskie sp. z o.o.</t>
  </si>
  <si>
    <t>Projekt Kępno sp. z o.o.</t>
  </si>
  <si>
    <t>10.1</t>
  </si>
  <si>
    <t>90004</t>
  </si>
  <si>
    <t>Urządzenie skweru przy skrzyżowaniu ul. Marcinkowskiego, Walki Młodych i Tysiąclecia</t>
  </si>
  <si>
    <t>80148</t>
  </si>
  <si>
    <t>Urządzenie skweru przy ul. Spółdzielczej</t>
  </si>
  <si>
    <t>11.1</t>
  </si>
  <si>
    <t>Założenie dwóch słupów oświetleniowych drogi w okolicy cmentarza w Myjomicach.</t>
  </si>
  <si>
    <t>Budowa oświetlenia ulicznego na Osiedlu 700-lecia w Mikorzynie</t>
  </si>
  <si>
    <t>Wykonanie dalszej części oświetlenia ścieżki pieszo - rowerowej wzdłuż drogi 11 od przejazdu kolejowego do byłego PGR</t>
  </si>
  <si>
    <t>Dokumentacja techniczna oświetlenia ulicznego</t>
  </si>
  <si>
    <t>Budowa oświetlenia ulicznego przy drodze gminnej w Domaninie (Osiedle)</t>
  </si>
  <si>
    <t>12.1</t>
  </si>
  <si>
    <t>12.2</t>
  </si>
  <si>
    <t>Montaż wiaty z zadaszeniem</t>
  </si>
  <si>
    <t>Zakup altanki ogrodowej 4m x 4m</t>
  </si>
  <si>
    <t>Wiata grillowa</t>
  </si>
  <si>
    <t>92109</t>
  </si>
  <si>
    <t xml:space="preserve">Modernizacja kina Sokolnia w Kępnie wraz z termomodernizacją budynku </t>
  </si>
  <si>
    <t>Modernizacja i remont kominka w Domu Ludowym - zakup materiałów</t>
  </si>
  <si>
    <t>Modernizacja Domu Ludowego i terenu wokół</t>
  </si>
  <si>
    <t>Zagospodarowanie terenu wokół Domu Ludowego, Sali OSP, placu zabaw</t>
  </si>
  <si>
    <t xml:space="preserve">Fundusz Sołecki wsi Rzetnia </t>
  </si>
  <si>
    <t>13.</t>
  </si>
  <si>
    <t>13.1</t>
  </si>
  <si>
    <t>13.2</t>
  </si>
  <si>
    <t>14.</t>
  </si>
  <si>
    <t>14.1</t>
  </si>
  <si>
    <t>14.2</t>
  </si>
  <si>
    <t>14.3</t>
  </si>
  <si>
    <t>14.4</t>
  </si>
  <si>
    <t>14.5</t>
  </si>
  <si>
    <t>Budowa budynku gospodarczego z szatniami i zapleczem sanitarnym przy kompleksie sportowym Krążkowy.</t>
  </si>
  <si>
    <t>Poprawa infrastruktury rekreacyjnej i sportowej w sołectwie</t>
  </si>
  <si>
    <t>Budowa krytej trybuny z zapleczem socjalnym na stadionie lekkoatletycznym w Kępnie - dokumentacja techniczna</t>
  </si>
  <si>
    <t>Zakup urządzenia do elektronicznego pomiaru czasu</t>
  </si>
  <si>
    <t>60014</t>
  </si>
  <si>
    <t>6300</t>
  </si>
  <si>
    <t>N</t>
  </si>
  <si>
    <t>K</t>
  </si>
  <si>
    <t>Rozbudowa Szkoły Podstawowej Nr 1 w Kępnie</t>
  </si>
  <si>
    <t>TBS Kępno sp. z o.o.</t>
  </si>
  <si>
    <t>70095</t>
  </si>
  <si>
    <t xml:space="preserve">Położenie masy asfaltowej na drodze gminnej nr 859541                          w Świbie                     </t>
  </si>
  <si>
    <t>Budowa drogi gminnej nr 859573  na terenie sołectwa Mikorzyn.</t>
  </si>
  <si>
    <t>Zakup   tablic  interaktywnych do Szkoły Podstawowej Nr 3 w Kępnie</t>
  </si>
  <si>
    <t>Stworzenie pracowni komputerowej w Szkoły Podstawowe Nr 1 - etap I</t>
  </si>
  <si>
    <t>Przebudowa ciągów ewakuacyjnych w Przedszkolu Samorządowym Nr 2  w Kępnie</t>
  </si>
  <si>
    <t xml:space="preserve">Zakup patelni  do  żywienia zbiorowego do  Przedszkola Samorządowego  Nr 2 w Kępnie </t>
  </si>
  <si>
    <t>Zakup tablicy interaktywnej do Przedszkola Samorządowego  Nr 5 w Kępnie</t>
  </si>
  <si>
    <t>Zakup laptopa do Przedszkola Samorządowego w Mikorzynie</t>
  </si>
  <si>
    <t>Stworzenie pracowni komputerowej w Gimnazjum w Mikorzynie - I etap</t>
  </si>
  <si>
    <t>Stworzenie pracowni komputerowej w Gimnazjum Nr 1 w Kępnie - I etap</t>
  </si>
  <si>
    <t>Zakup obieraczki do ziemniaków do kuchni w  Szkole Podstawowej Nr 1 w Kępnie</t>
  </si>
  <si>
    <t>80195</t>
  </si>
  <si>
    <t>Termomodernizacja obiektów użyteczności publicznej</t>
  </si>
  <si>
    <t xml:space="preserve">Przebudowa ulic gminnych: Alei Marcinkowskiego,
Poniatowskiego, Szkolnej i Strumykowej  w Kępnie  </t>
  </si>
  <si>
    <t xml:space="preserve">Budowa ulic na Osiedlu Jana Pawła II w Kępnie: Karłowicza, Wiosennej i Letniej </t>
  </si>
  <si>
    <t>Dokumentacja techniczna ulic: Kurpińskiego, Wiłkomirskiego  i Tęczowej w Kępnie</t>
  </si>
  <si>
    <t>Dokumentacje techniczne zadań do realizacji w latach  następnych</t>
  </si>
  <si>
    <t>Przebudowa ulicy Wolności w Kępnie - I etap</t>
  </si>
  <si>
    <t>Przebudowa chodnika przy ulicy Młyńskiej w Kępnie</t>
  </si>
  <si>
    <t>Przebudowa chodnika przy ulicy Walki Młodych w Kępnie</t>
  </si>
  <si>
    <t>853</t>
  </si>
  <si>
    <t>85305</t>
  </si>
  <si>
    <t>Wiata gospodarcza w Żłobku Miejskim Dziecięca Kraina</t>
  </si>
  <si>
    <t>Zakup szatkownicy do warzyw do Żłobka Miejskiego Dziecięca Kraina</t>
  </si>
  <si>
    <t>Wykonanie oświetlenia nowych budynków mieszkalnych (na osiedlu) oraz mostu przy Strudze Parzynowskiej w Osinach</t>
  </si>
  <si>
    <t>Uaktualnienie dokumentacji na zmianę oświetlenia ulicznego w Hanulinie</t>
  </si>
  <si>
    <t>15.</t>
  </si>
  <si>
    <t>15.1</t>
  </si>
  <si>
    <t>15.2</t>
  </si>
  <si>
    <t>15.3</t>
  </si>
  <si>
    <t>15.4</t>
  </si>
  <si>
    <t>16.</t>
  </si>
  <si>
    <t>16.1</t>
  </si>
  <si>
    <t>16.2</t>
  </si>
  <si>
    <t>16.3</t>
  </si>
  <si>
    <t>16.4</t>
  </si>
  <si>
    <t>75095</t>
  </si>
  <si>
    <t>5.1</t>
  </si>
  <si>
    <t>6.1</t>
  </si>
  <si>
    <t>6.2</t>
  </si>
  <si>
    <t>7.1</t>
  </si>
  <si>
    <t>7.2</t>
  </si>
  <si>
    <t>8.1</t>
  </si>
  <si>
    <t>8.2</t>
  </si>
  <si>
    <t>8.3</t>
  </si>
  <si>
    <t>8.4</t>
  </si>
  <si>
    <t>9.1</t>
  </si>
  <si>
    <t>14.6</t>
  </si>
  <si>
    <t>14.7</t>
  </si>
  <si>
    <t>14.8</t>
  </si>
  <si>
    <t>14.9</t>
  </si>
  <si>
    <t>15.5</t>
  </si>
  <si>
    <t>17.</t>
  </si>
  <si>
    <t>17.1</t>
  </si>
  <si>
    <t>17.2</t>
  </si>
  <si>
    <t>17.3</t>
  </si>
  <si>
    <t>17.4</t>
  </si>
  <si>
    <t>17.5</t>
  </si>
  <si>
    <t>17.6</t>
  </si>
  <si>
    <t>17.7</t>
  </si>
  <si>
    <t>Opracowanie koncepcji budowy boiska sportowego za osiedlem</t>
  </si>
  <si>
    <r>
      <rPr>
        <b/>
        <sz val="10"/>
        <rFont val="Arial CE"/>
        <family val="0"/>
      </rPr>
      <t xml:space="preserve">Fundusz Osiedlowy Osiedla Hanulin     </t>
    </r>
    <r>
      <rPr>
        <b/>
        <sz val="10"/>
        <color indexed="53"/>
        <rFont val="Arial CE"/>
        <family val="0"/>
      </rPr>
      <t xml:space="preserve">                                                                                    </t>
    </r>
  </si>
  <si>
    <r>
      <t xml:space="preserve">Fundusz Osiedlowy Osiedla Hanulin           </t>
    </r>
    <r>
      <rPr>
        <b/>
        <sz val="10"/>
        <color indexed="53"/>
        <rFont val="Arial"/>
        <family val="2"/>
      </rPr>
      <t xml:space="preserve">       </t>
    </r>
    <r>
      <rPr>
        <b/>
        <sz val="10"/>
        <rFont val="Arial"/>
        <family val="2"/>
      </rPr>
      <t xml:space="preserve">                                                                        </t>
    </r>
  </si>
  <si>
    <t xml:space="preserve">Wykonanie dokumentacji na oświetlenie ścieżki pieszo-rowerowej wzdłuż drogi nr 11 od wjazdu do szkoły do ul. Parkowej  </t>
  </si>
  <si>
    <t>strona 4</t>
  </si>
  <si>
    <t>Dokumentacja techniczna monitoringu miejskiego</t>
  </si>
  <si>
    <t>75405</t>
  </si>
  <si>
    <t>6170</t>
  </si>
  <si>
    <t xml:space="preserve">7. Wpłata na państwowy fundusz celowy na dofinansowanie zakupów inwestycyjnych  dla KPP w Kępnie  </t>
  </si>
  <si>
    <t xml:space="preserve">Wpłata na państwowy fundusz celowy na dofinansowanie zakupu radiowozu dla KPP w Kępnie                                            </t>
  </si>
  <si>
    <t>n</t>
  </si>
  <si>
    <t>k</t>
  </si>
  <si>
    <t xml:space="preserve">2. </t>
  </si>
  <si>
    <t>85141</t>
  </si>
  <si>
    <t>Pomoc finansowa dla Województwa Wielkopolskiego na realizację  budowy bazy Śmigłowcowej Służby Ratownictwa Medycznego na terenie Lotniska Michałków w Ostrowie Wielkopolskim</t>
  </si>
  <si>
    <t xml:space="preserve">6. Pomoc finansowa dla jednostek samorządu terytorialnego na inwestycje i zakupy inwestycyjne </t>
  </si>
  <si>
    <t xml:space="preserve">Pomoc finansowa dla Powiatu Kępińskiego na realizację budowy ul. Wieluńskiej w Kępnie  </t>
  </si>
  <si>
    <t>Zagospodarowanie terenu przeznaczonego pod cmentarz komunalny w miejscowości Krążkowy na części działki 731/8 przewidzianej do nieodpłatnego przekazania przez Agencję Nieruchomości Rolnych na rzecz Gminy Kępno</t>
  </si>
  <si>
    <t>Zagospodarowanie terenu przeznaczonego pod kulturę fizyczną - usługi sportu oraz poszerzenie drogi publicznej w miejscowości Krążkowy na części działki 586/6 przewidzianej do nieodpłatnego przekazania przez Agencję Nieruchomości Rolnych na rzecz Gminy Kępno</t>
  </si>
  <si>
    <t>Załącznik nr 4 do Uchwały NrXVIII/117/2015
Rady Miejskiej w Kępnie z dnia 17 grudnia 2015 roku
w sprawie uchwalenia budżetu Gminy Kępno na 2016 rok.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</si>
</sst>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#,##0.0"/>
  </numFmts>
  <fonts count="72">
    <font>
      <sz val="10"/>
      <name val="Arial"/>
      <family val="0"/>
    </font>
    <font>
      <sz val="8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2"/>
      <name val="Arial CE"/>
      <family val="0"/>
    </font>
    <font>
      <b/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 CE"/>
      <family val="0"/>
    </font>
    <font>
      <i/>
      <sz val="12"/>
      <name val="Arial"/>
      <family val="2"/>
    </font>
    <font>
      <b/>
      <sz val="10"/>
      <name val="Arial CE"/>
      <family val="0"/>
    </font>
    <font>
      <b/>
      <sz val="10"/>
      <color indexed="53"/>
      <name val="Arial"/>
      <family val="2"/>
    </font>
    <font>
      <b/>
      <i/>
      <sz val="10"/>
      <name val="Arial"/>
      <family val="2"/>
    </font>
    <font>
      <b/>
      <i/>
      <sz val="10"/>
      <name val="Arial CE"/>
      <family val="0"/>
    </font>
    <font>
      <b/>
      <i/>
      <sz val="12"/>
      <name val="Arial"/>
      <family val="2"/>
    </font>
    <font>
      <b/>
      <sz val="10"/>
      <color indexed="53"/>
      <name val="Arial CE"/>
      <family val="0"/>
    </font>
    <font>
      <i/>
      <sz val="10"/>
      <name val="Arial"/>
      <family val="2"/>
    </font>
    <font>
      <i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10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0"/>
      <color indexed="53"/>
      <name val="Arial"/>
      <family val="2"/>
    </font>
    <font>
      <sz val="12"/>
      <color indexed="53"/>
      <name val="Arial"/>
      <family val="2"/>
    </font>
    <font>
      <i/>
      <sz val="12"/>
      <color indexed="53"/>
      <name val="Arial"/>
      <family val="2"/>
    </font>
    <font>
      <b/>
      <sz val="12"/>
      <color indexed="53"/>
      <name val="Arial"/>
      <family val="2"/>
    </font>
    <font>
      <b/>
      <i/>
      <sz val="12"/>
      <color indexed="53"/>
      <name val="Arial"/>
      <family val="2"/>
    </font>
    <font>
      <i/>
      <sz val="10"/>
      <color indexed="10"/>
      <name val="Arial"/>
      <family val="2"/>
    </font>
    <font>
      <i/>
      <sz val="10"/>
      <color indexed="10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i/>
      <sz val="12"/>
      <color rgb="FFFF0000"/>
      <name val="Arial"/>
      <family val="2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  <font>
      <b/>
      <i/>
      <sz val="12"/>
      <color rgb="FFFF0000"/>
      <name val="Arial"/>
      <family val="2"/>
    </font>
    <font>
      <b/>
      <sz val="10"/>
      <color rgb="FFFF0000"/>
      <name val="Arial CE"/>
      <family val="0"/>
    </font>
    <font>
      <i/>
      <sz val="10"/>
      <color theme="0"/>
      <name val="Arial"/>
      <family val="2"/>
    </font>
    <font>
      <i/>
      <sz val="10"/>
      <color theme="0"/>
      <name val="Arial CE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1" fillId="0" borderId="3" applyNumberFormat="0" applyFill="0" applyAlignment="0" applyProtection="0"/>
    <xf numFmtId="0" fontId="52" fillId="29" borderId="4" applyNumberFormat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46" fillId="0" borderId="0">
      <alignment/>
      <protection/>
    </xf>
    <xf numFmtId="0" fontId="57" fillId="27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8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206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vertical="top"/>
    </xf>
    <xf numFmtId="0" fontId="4" fillId="0" borderId="10" xfId="0" applyFont="1" applyBorder="1" applyAlignment="1">
      <alignment horizontal="right" vertical="top" wrapText="1"/>
    </xf>
    <xf numFmtId="49" fontId="4" fillId="0" borderId="11" xfId="0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 vertical="top" wrapText="1"/>
    </xf>
    <xf numFmtId="168" fontId="4" fillId="0" borderId="0" xfId="0" applyNumberFormat="1" applyFont="1" applyBorder="1" applyAlignment="1">
      <alignment horizontal="left" vertical="top"/>
    </xf>
    <xf numFmtId="49" fontId="4" fillId="0" borderId="10" xfId="0" applyNumberFormat="1" applyFont="1" applyBorder="1" applyAlignment="1">
      <alignment horizontal="center" vertical="top" wrapText="1"/>
    </xf>
    <xf numFmtId="0" fontId="4" fillId="0" borderId="12" xfId="0" applyFont="1" applyBorder="1" applyAlignment="1">
      <alignment horizontal="right" vertical="top" wrapText="1"/>
    </xf>
    <xf numFmtId="49" fontId="4" fillId="0" borderId="12" xfId="0" applyNumberFormat="1" applyFont="1" applyBorder="1" applyAlignment="1">
      <alignment horizontal="center" vertical="top" wrapText="1"/>
    </xf>
    <xf numFmtId="168" fontId="4" fillId="0" borderId="12" xfId="0" applyNumberFormat="1" applyFont="1" applyBorder="1" applyAlignment="1">
      <alignment horizontal="left" vertical="top"/>
    </xf>
    <xf numFmtId="168" fontId="4" fillId="0" borderId="12" xfId="0" applyNumberFormat="1" applyFont="1" applyBorder="1" applyAlignment="1">
      <alignment horizontal="left" vertical="top" wrapText="1"/>
    </xf>
    <xf numFmtId="168" fontId="4" fillId="0" borderId="12" xfId="0" applyNumberFormat="1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12" xfId="0" applyNumberFormat="1" applyFont="1" applyBorder="1" applyAlignment="1">
      <alignment horizontal="center" vertical="top" wrapText="1"/>
    </xf>
    <xf numFmtId="0" fontId="4" fillId="0" borderId="13" xfId="0" applyFont="1" applyBorder="1" applyAlignment="1">
      <alignment horizontal="right" vertical="top" wrapText="1"/>
    </xf>
    <xf numFmtId="49" fontId="5" fillId="0" borderId="13" xfId="0" applyNumberFormat="1" applyFont="1" applyBorder="1" applyAlignment="1">
      <alignment horizontal="center" vertical="top" wrapText="1"/>
    </xf>
    <xf numFmtId="169" fontId="5" fillId="0" borderId="12" xfId="0" applyNumberFormat="1" applyFont="1" applyBorder="1" applyAlignment="1">
      <alignment horizontal="right" vertical="top" wrapText="1"/>
    </xf>
    <xf numFmtId="168" fontId="4" fillId="0" borderId="13" xfId="0" applyNumberFormat="1" applyFont="1" applyBorder="1" applyAlignment="1">
      <alignment horizontal="left" vertical="top" wrapText="1"/>
    </xf>
    <xf numFmtId="169" fontId="4" fillId="0" borderId="0" xfId="0" applyNumberFormat="1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center" vertical="top" wrapText="1"/>
    </xf>
    <xf numFmtId="168" fontId="4" fillId="0" borderId="0" xfId="0" applyNumberFormat="1" applyFont="1" applyBorder="1" applyAlignment="1">
      <alignment horizontal="left" vertical="top" wrapText="1"/>
    </xf>
    <xf numFmtId="168" fontId="4" fillId="0" borderId="10" xfId="0" applyNumberFormat="1" applyFont="1" applyBorder="1" applyAlignment="1">
      <alignment horizontal="left" vertical="top" wrapText="1"/>
    </xf>
    <xf numFmtId="49" fontId="3" fillId="0" borderId="0" xfId="0" applyNumberFormat="1" applyFont="1" applyBorder="1" applyAlignment="1">
      <alignment horizontal="right" vertical="top" wrapText="1"/>
    </xf>
    <xf numFmtId="168" fontId="3" fillId="0" borderId="14" xfId="0" applyNumberFormat="1" applyFont="1" applyBorder="1" applyAlignment="1">
      <alignment horizontal="right" vertical="top"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 vertical="top" wrapText="1"/>
    </xf>
    <xf numFmtId="0" fontId="4" fillId="0" borderId="12" xfId="0" applyFont="1" applyBorder="1" applyAlignment="1">
      <alignment vertical="top" wrapText="1"/>
    </xf>
    <xf numFmtId="0" fontId="4" fillId="0" borderId="0" xfId="0" applyFont="1" applyAlignment="1">
      <alignment horizontal="center" vertical="top"/>
    </xf>
    <xf numFmtId="168" fontId="4" fillId="0" borderId="10" xfId="0" applyNumberFormat="1" applyFont="1" applyBorder="1" applyAlignment="1">
      <alignment horizontal="center" vertical="top"/>
    </xf>
    <xf numFmtId="168" fontId="4" fillId="0" borderId="12" xfId="0" applyNumberFormat="1" applyFont="1" applyBorder="1" applyAlignment="1">
      <alignment horizontal="center" vertical="top" wrapText="1"/>
    </xf>
    <xf numFmtId="168" fontId="3" fillId="0" borderId="15" xfId="0" applyNumberFormat="1" applyFont="1" applyBorder="1" applyAlignment="1">
      <alignment horizontal="center" vertical="top"/>
    </xf>
    <xf numFmtId="168" fontId="4" fillId="0" borderId="10" xfId="0" applyNumberFormat="1" applyFont="1" applyBorder="1" applyAlignment="1">
      <alignment vertical="top" wrapText="1"/>
    </xf>
    <xf numFmtId="0" fontId="8" fillId="0" borderId="16" xfId="0" applyFont="1" applyBorder="1" applyAlignment="1">
      <alignment/>
    </xf>
    <xf numFmtId="0" fontId="0" fillId="0" borderId="0" xfId="0" applyFont="1" applyAlignment="1">
      <alignment horizontal="right" vertical="top"/>
    </xf>
    <xf numFmtId="49" fontId="0" fillId="0" borderId="0" xfId="0" applyNumberFormat="1" applyFont="1" applyAlignment="1">
      <alignment horizontal="center" vertical="top"/>
    </xf>
    <xf numFmtId="0" fontId="0" fillId="0" borderId="0" xfId="0" applyFont="1" applyAlignment="1">
      <alignment vertical="top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/>
    </xf>
    <xf numFmtId="0" fontId="0" fillId="0" borderId="17" xfId="0" applyFont="1" applyBorder="1" applyAlignment="1">
      <alignment horizontal="center" vertical="top" wrapText="1"/>
    </xf>
    <xf numFmtId="49" fontId="0" fillId="0" borderId="18" xfId="0" applyNumberFormat="1" applyFont="1" applyBorder="1" applyAlignment="1">
      <alignment horizontal="center" vertical="top" wrapText="1"/>
    </xf>
    <xf numFmtId="168" fontId="0" fillId="0" borderId="18" xfId="0" applyNumberFormat="1" applyFont="1" applyBorder="1" applyAlignment="1">
      <alignment horizontal="center" vertical="top"/>
    </xf>
    <xf numFmtId="168" fontId="0" fillId="0" borderId="19" xfId="0" applyNumberFormat="1" applyFont="1" applyBorder="1" applyAlignment="1">
      <alignment horizontal="center" vertical="top"/>
    </xf>
    <xf numFmtId="0" fontId="0" fillId="0" borderId="0" xfId="0" applyFont="1" applyBorder="1" applyAlignment="1">
      <alignment/>
    </xf>
    <xf numFmtId="168" fontId="10" fillId="0" borderId="0" xfId="0" applyNumberFormat="1" applyFont="1" applyBorder="1" applyAlignment="1">
      <alignment horizontal="right" vertical="top"/>
    </xf>
    <xf numFmtId="0" fontId="2" fillId="0" borderId="0" xfId="0" applyNumberFormat="1" applyFont="1" applyFill="1" applyBorder="1" applyAlignment="1" applyProtection="1">
      <alignment horizontal="left"/>
      <protection locked="0"/>
    </xf>
    <xf numFmtId="49" fontId="4" fillId="0" borderId="20" xfId="0" applyNumberFormat="1" applyFont="1" applyBorder="1" applyAlignment="1">
      <alignment horizontal="center" vertical="top" wrapText="1"/>
    </xf>
    <xf numFmtId="49" fontId="4" fillId="0" borderId="21" xfId="0" applyNumberFormat="1" applyFont="1" applyBorder="1" applyAlignment="1">
      <alignment horizontal="center" vertical="top" wrapText="1"/>
    </xf>
    <xf numFmtId="43" fontId="0" fillId="0" borderId="0" xfId="0" applyNumberFormat="1" applyFont="1" applyAlignment="1">
      <alignment/>
    </xf>
    <xf numFmtId="44" fontId="0" fillId="0" borderId="22" xfId="0" applyNumberFormat="1" applyFont="1" applyBorder="1" applyAlignment="1">
      <alignment horizontal="center" vertical="top"/>
    </xf>
    <xf numFmtId="0" fontId="3" fillId="0" borderId="16" xfId="0" applyFont="1" applyBorder="1" applyAlignment="1">
      <alignment horizontal="right" vertical="top" wrapText="1"/>
    </xf>
    <xf numFmtId="49" fontId="3" fillId="0" borderId="23" xfId="0" applyNumberFormat="1" applyFont="1" applyBorder="1" applyAlignment="1">
      <alignment horizontal="center" vertical="top" wrapText="1"/>
    </xf>
    <xf numFmtId="49" fontId="3" fillId="0" borderId="24" xfId="0" applyNumberFormat="1" applyFont="1" applyBorder="1" applyAlignment="1">
      <alignment horizontal="center" vertical="top" wrapText="1"/>
    </xf>
    <xf numFmtId="168" fontId="3" fillId="0" borderId="16" xfId="0" applyNumberFormat="1" applyFont="1" applyBorder="1" applyAlignment="1">
      <alignment horizontal="left" vertical="top"/>
    </xf>
    <xf numFmtId="0" fontId="3" fillId="0" borderId="16" xfId="0" applyFont="1" applyBorder="1" applyAlignment="1">
      <alignment horizontal="left"/>
    </xf>
    <xf numFmtId="49" fontId="11" fillId="0" borderId="10" xfId="0" applyNumberFormat="1" applyFont="1" applyBorder="1" applyAlignment="1">
      <alignment horizontal="center" vertical="top" wrapText="1"/>
    </xf>
    <xf numFmtId="49" fontId="11" fillId="0" borderId="25" xfId="0" applyNumberFormat="1" applyFont="1" applyBorder="1" applyAlignment="1">
      <alignment horizontal="center" vertical="top" wrapText="1"/>
    </xf>
    <xf numFmtId="168" fontId="3" fillId="0" borderId="25" xfId="0" applyNumberFormat="1" applyFont="1" applyBorder="1" applyAlignment="1">
      <alignment horizontal="left" vertical="top"/>
    </xf>
    <xf numFmtId="168" fontId="3" fillId="0" borderId="10" xfId="0" applyNumberFormat="1" applyFont="1" applyBorder="1" applyAlignment="1">
      <alignment horizontal="left" vertical="top"/>
    </xf>
    <xf numFmtId="168" fontId="0" fillId="0" borderId="0" xfId="0" applyNumberFormat="1" applyFont="1" applyBorder="1" applyAlignment="1">
      <alignment horizontal="right" vertical="top"/>
    </xf>
    <xf numFmtId="49" fontId="3" fillId="0" borderId="16" xfId="0" applyNumberFormat="1" applyFont="1" applyBorder="1" applyAlignment="1">
      <alignment horizontal="center" vertical="top" wrapText="1"/>
    </xf>
    <xf numFmtId="168" fontId="3" fillId="0" borderId="24" xfId="0" applyNumberFormat="1" applyFont="1" applyBorder="1" applyAlignment="1">
      <alignment horizontal="left" vertical="top"/>
    </xf>
    <xf numFmtId="0" fontId="0" fillId="0" borderId="26" xfId="0" applyFont="1" applyBorder="1" applyAlignment="1">
      <alignment horizontal="right" vertical="top"/>
    </xf>
    <xf numFmtId="49" fontId="0" fillId="0" borderId="26" xfId="0" applyNumberFormat="1" applyFont="1" applyBorder="1" applyAlignment="1">
      <alignment horizontal="center" vertical="top"/>
    </xf>
    <xf numFmtId="0" fontId="0" fillId="0" borderId="26" xfId="0" applyFont="1" applyBorder="1" applyAlignment="1">
      <alignment vertical="top"/>
    </xf>
    <xf numFmtId="0" fontId="9" fillId="0" borderId="12" xfId="0" applyFont="1" applyBorder="1" applyAlignment="1">
      <alignment vertical="top" wrapText="1"/>
    </xf>
    <xf numFmtId="0" fontId="0" fillId="0" borderId="0" xfId="0" applyFont="1" applyBorder="1" applyAlignment="1">
      <alignment vertical="top"/>
    </xf>
    <xf numFmtId="0" fontId="9" fillId="0" borderId="27" xfId="0" applyFont="1" applyBorder="1" applyAlignment="1">
      <alignment vertical="top" wrapText="1"/>
    </xf>
    <xf numFmtId="169" fontId="3" fillId="0" borderId="0" xfId="0" applyNumberFormat="1" applyFont="1" applyBorder="1" applyAlignment="1">
      <alignment horizontal="right" vertical="top"/>
    </xf>
    <xf numFmtId="169" fontId="0" fillId="0" borderId="0" xfId="0" applyNumberFormat="1" applyFont="1" applyBorder="1" applyAlignment="1">
      <alignment horizontal="right" vertical="top"/>
    </xf>
    <xf numFmtId="49" fontId="2" fillId="0" borderId="0" xfId="0" applyNumberFormat="1" applyFont="1" applyBorder="1" applyAlignment="1">
      <alignment horizontal="center" vertical="top" wrapText="1"/>
    </xf>
    <xf numFmtId="169" fontId="4" fillId="0" borderId="14" xfId="0" applyNumberFormat="1" applyFont="1" applyBorder="1" applyAlignment="1">
      <alignment horizontal="right" vertical="top"/>
    </xf>
    <xf numFmtId="49" fontId="5" fillId="0" borderId="28" xfId="0" applyNumberFormat="1" applyFont="1" applyBorder="1" applyAlignment="1">
      <alignment horizontal="center" vertical="top" wrapText="1"/>
    </xf>
    <xf numFmtId="0" fontId="0" fillId="0" borderId="0" xfId="0" applyFont="1" applyBorder="1" applyAlignment="1">
      <alignment horizontal="right" vertical="top"/>
    </xf>
    <xf numFmtId="49" fontId="0" fillId="0" borderId="0" xfId="0" applyNumberFormat="1" applyFont="1" applyBorder="1" applyAlignment="1">
      <alignment horizontal="center" vertical="top"/>
    </xf>
    <xf numFmtId="168" fontId="3" fillId="0" borderId="0" xfId="0" applyNumberFormat="1" applyFont="1" applyBorder="1" applyAlignment="1">
      <alignment horizontal="right" vertical="top"/>
    </xf>
    <xf numFmtId="169" fontId="11" fillId="0" borderId="10" xfId="0" applyNumberFormat="1" applyFont="1" applyBorder="1" applyAlignment="1">
      <alignment horizontal="right" vertical="top" wrapText="1"/>
    </xf>
    <xf numFmtId="169" fontId="3" fillId="0" borderId="16" xfId="0" applyNumberFormat="1" applyFont="1" applyBorder="1" applyAlignment="1">
      <alignment horizontal="right" vertical="top" wrapText="1"/>
    </xf>
    <xf numFmtId="0" fontId="4" fillId="0" borderId="16" xfId="0" applyFont="1" applyBorder="1" applyAlignment="1">
      <alignment horizontal="right" vertical="top" wrapText="1"/>
    </xf>
    <xf numFmtId="169" fontId="5" fillId="0" borderId="10" xfId="0" applyNumberFormat="1" applyFont="1" applyBorder="1" applyAlignment="1">
      <alignment horizontal="right" vertical="top" wrapText="1"/>
    </xf>
    <xf numFmtId="0" fontId="9" fillId="0" borderId="29" xfId="0" applyFont="1" applyBorder="1" applyAlignment="1">
      <alignment vertical="top" wrapText="1"/>
    </xf>
    <xf numFmtId="0" fontId="9" fillId="0" borderId="30" xfId="0" applyFont="1" applyBorder="1" applyAlignment="1">
      <alignment vertical="top" wrapText="1"/>
    </xf>
    <xf numFmtId="49" fontId="4" fillId="0" borderId="31" xfId="0" applyNumberFormat="1" applyFont="1" applyBorder="1" applyAlignment="1">
      <alignment horizontal="center" vertical="top" wrapText="1"/>
    </xf>
    <xf numFmtId="44" fontId="3" fillId="0" borderId="0" xfId="0" applyNumberFormat="1" applyFont="1" applyBorder="1" applyAlignment="1">
      <alignment horizontal="center" vertical="top"/>
    </xf>
    <xf numFmtId="168" fontId="3" fillId="0" borderId="0" xfId="0" applyNumberFormat="1" applyFont="1" applyBorder="1" applyAlignment="1">
      <alignment horizontal="center" vertical="top"/>
    </xf>
    <xf numFmtId="0" fontId="4" fillId="0" borderId="0" xfId="0" applyFont="1" applyAlignment="1">
      <alignment vertical="top" wrapText="1"/>
    </xf>
    <xf numFmtId="168" fontId="4" fillId="0" borderId="10" xfId="0" applyNumberFormat="1" applyFont="1" applyFill="1" applyBorder="1" applyAlignment="1">
      <alignment vertical="top" wrapText="1"/>
    </xf>
    <xf numFmtId="0" fontId="4" fillId="0" borderId="0" xfId="0" applyFont="1" applyFill="1" applyAlignment="1">
      <alignment/>
    </xf>
    <xf numFmtId="168" fontId="4" fillId="0" borderId="12" xfId="0" applyNumberFormat="1" applyFont="1" applyFill="1" applyBorder="1" applyAlignment="1">
      <alignment horizontal="left" vertical="top" wrapText="1"/>
    </xf>
    <xf numFmtId="0" fontId="9" fillId="0" borderId="25" xfId="0" applyFont="1" applyBorder="1" applyAlignment="1">
      <alignment vertical="top" wrapText="1"/>
    </xf>
    <xf numFmtId="0" fontId="4" fillId="0" borderId="10" xfId="0" applyFont="1" applyFill="1" applyBorder="1" applyAlignment="1">
      <alignment horizontal="right" vertical="top" wrapText="1"/>
    </xf>
    <xf numFmtId="49" fontId="4" fillId="0" borderId="11" xfId="0" applyNumberFormat="1" applyFont="1" applyFill="1" applyBorder="1" applyAlignment="1">
      <alignment horizontal="center" vertical="top" wrapText="1"/>
    </xf>
    <xf numFmtId="0" fontId="9" fillId="0" borderId="12" xfId="0" applyFont="1" applyFill="1" applyBorder="1" applyAlignment="1">
      <alignment vertical="top" wrapText="1"/>
    </xf>
    <xf numFmtId="0" fontId="14" fillId="0" borderId="12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left" vertical="top" wrapText="1"/>
    </xf>
    <xf numFmtId="49" fontId="4" fillId="0" borderId="25" xfId="0" applyNumberFormat="1" applyFont="1" applyBorder="1" applyAlignment="1">
      <alignment horizontal="center" vertical="top" wrapText="1"/>
    </xf>
    <xf numFmtId="168" fontId="4" fillId="0" borderId="25" xfId="0" applyNumberFormat="1" applyFont="1" applyBorder="1" applyAlignment="1">
      <alignment vertical="top" wrapText="1"/>
    </xf>
    <xf numFmtId="168" fontId="4" fillId="0" borderId="12" xfId="0" applyNumberFormat="1" applyFont="1" applyBorder="1" applyAlignment="1">
      <alignment horizontal="center" vertical="top"/>
    </xf>
    <xf numFmtId="169" fontId="4" fillId="0" borderId="12" xfId="0" applyNumberFormat="1" applyFont="1" applyBorder="1" applyAlignment="1">
      <alignment horizontal="right" vertical="top" wrapText="1"/>
    </xf>
    <xf numFmtId="0" fontId="4" fillId="0" borderId="27" xfId="0" applyFont="1" applyBorder="1" applyAlignment="1">
      <alignment vertical="top" wrapText="1"/>
    </xf>
    <xf numFmtId="168" fontId="10" fillId="0" borderId="10" xfId="0" applyNumberFormat="1" applyFont="1" applyBorder="1" applyAlignment="1">
      <alignment horizontal="left" vertical="top" wrapText="1"/>
    </xf>
    <xf numFmtId="41" fontId="63" fillId="0" borderId="0" xfId="0" applyNumberFormat="1" applyFont="1" applyAlignment="1">
      <alignment vertical="top"/>
    </xf>
    <xf numFmtId="41" fontId="0" fillId="0" borderId="22" xfId="0" applyNumberFormat="1" applyFont="1" applyBorder="1" applyAlignment="1">
      <alignment horizontal="center" vertical="top"/>
    </xf>
    <xf numFmtId="41" fontId="12" fillId="0" borderId="13" xfId="0" applyNumberFormat="1" applyFont="1" applyBorder="1" applyAlignment="1">
      <alignment horizontal="right" vertical="top"/>
    </xf>
    <xf numFmtId="41" fontId="64" fillId="0" borderId="21" xfId="0" applyNumberFormat="1" applyFont="1" applyBorder="1" applyAlignment="1">
      <alignment horizontal="left" vertical="top"/>
    </xf>
    <xf numFmtId="41" fontId="3" fillId="0" borderId="10" xfId="0" applyNumberFormat="1" applyFont="1" applyBorder="1" applyAlignment="1">
      <alignment horizontal="center" vertical="top"/>
    </xf>
    <xf numFmtId="41" fontId="65" fillId="0" borderId="12" xfId="0" applyNumberFormat="1" applyFont="1" applyBorder="1" applyAlignment="1">
      <alignment vertical="top" wrapText="1"/>
    </xf>
    <xf numFmtId="41" fontId="3" fillId="0" borderId="16" xfId="0" applyNumberFormat="1" applyFont="1" applyBorder="1" applyAlignment="1">
      <alignment horizontal="center" vertical="top"/>
    </xf>
    <xf numFmtId="41" fontId="65" fillId="0" borderId="25" xfId="0" applyNumberFormat="1" applyFont="1" applyBorder="1" applyAlignment="1">
      <alignment vertical="top" wrapText="1"/>
    </xf>
    <xf numFmtId="41" fontId="64" fillId="0" borderId="0" xfId="0" applyNumberFormat="1" applyFont="1" applyBorder="1" applyAlignment="1">
      <alignment horizontal="left" vertical="top"/>
    </xf>
    <xf numFmtId="41" fontId="63" fillId="0" borderId="26" xfId="0" applyNumberFormat="1" applyFont="1" applyBorder="1" applyAlignment="1">
      <alignment vertical="top"/>
    </xf>
    <xf numFmtId="41" fontId="13" fillId="0" borderId="10" xfId="0" applyNumberFormat="1" applyFont="1" applyBorder="1" applyAlignment="1">
      <alignment vertical="top" wrapText="1"/>
    </xf>
    <xf numFmtId="41" fontId="3" fillId="0" borderId="32" xfId="0" applyNumberFormat="1" applyFont="1" applyBorder="1" applyAlignment="1">
      <alignment horizontal="center" vertical="top"/>
    </xf>
    <xf numFmtId="41" fontId="3" fillId="0" borderId="33" xfId="0" applyNumberFormat="1" applyFont="1" applyBorder="1" applyAlignment="1">
      <alignment horizontal="right" vertical="top"/>
    </xf>
    <xf numFmtId="41" fontId="64" fillId="0" borderId="0" xfId="0" applyNumberFormat="1" applyFont="1" applyBorder="1" applyAlignment="1">
      <alignment horizontal="left" vertical="top" wrapText="1"/>
    </xf>
    <xf numFmtId="41" fontId="4" fillId="0" borderId="10" xfId="0" applyNumberFormat="1" applyFont="1" applyBorder="1" applyAlignment="1">
      <alignment horizontal="center" vertical="top"/>
    </xf>
    <xf numFmtId="41" fontId="3" fillId="0" borderId="33" xfId="0" applyNumberFormat="1" applyFont="1" applyBorder="1" applyAlignment="1">
      <alignment horizontal="center" vertical="top"/>
    </xf>
    <xf numFmtId="41" fontId="3" fillId="0" borderId="0" xfId="0" applyNumberFormat="1" applyFont="1" applyBorder="1" applyAlignment="1">
      <alignment horizontal="center" vertical="top"/>
    </xf>
    <xf numFmtId="41" fontId="66" fillId="0" borderId="0" xfId="0" applyNumberFormat="1" applyFont="1" applyBorder="1" applyAlignment="1">
      <alignment horizontal="center" vertical="top"/>
    </xf>
    <xf numFmtId="41" fontId="63" fillId="0" borderId="0" xfId="0" applyNumberFormat="1" applyFont="1" applyBorder="1" applyAlignment="1">
      <alignment vertical="top"/>
    </xf>
    <xf numFmtId="41" fontId="64" fillId="0" borderId="0" xfId="0" applyNumberFormat="1" applyFont="1" applyAlignment="1">
      <alignment vertical="top"/>
    </xf>
    <xf numFmtId="44" fontId="0" fillId="0" borderId="0" xfId="0" applyNumberFormat="1" applyFont="1" applyAlignment="1">
      <alignment vertical="top"/>
    </xf>
    <xf numFmtId="0" fontId="0" fillId="0" borderId="0" xfId="0" applyFont="1" applyFill="1" applyAlignment="1">
      <alignment vertical="top"/>
    </xf>
    <xf numFmtId="168" fontId="0" fillId="0" borderId="18" xfId="0" applyNumberFormat="1" applyFont="1" applyFill="1" applyBorder="1" applyAlignment="1">
      <alignment horizontal="center" vertical="top"/>
    </xf>
    <xf numFmtId="168" fontId="4" fillId="0" borderId="10" xfId="0" applyNumberFormat="1" applyFont="1" applyFill="1" applyBorder="1" applyAlignment="1">
      <alignment horizontal="left" vertical="top" wrapText="1"/>
    </xf>
    <xf numFmtId="168" fontId="3" fillId="0" borderId="14" xfId="0" applyNumberFormat="1" applyFont="1" applyFill="1" applyBorder="1" applyAlignment="1">
      <alignment horizontal="right" vertical="top"/>
    </xf>
    <xf numFmtId="168" fontId="3" fillId="0" borderId="26" xfId="0" applyNumberFormat="1" applyFont="1" applyBorder="1" applyAlignment="1">
      <alignment horizontal="right" vertical="top" wrapText="1"/>
    </xf>
    <xf numFmtId="168" fontId="3" fillId="0" borderId="0" xfId="0" applyNumberFormat="1" applyFont="1" applyFill="1" applyBorder="1" applyAlignment="1">
      <alignment horizontal="right" vertical="top"/>
    </xf>
    <xf numFmtId="168" fontId="3" fillId="0" borderId="26" xfId="0" applyNumberFormat="1" applyFont="1" applyBorder="1" applyAlignment="1">
      <alignment horizontal="center" vertical="top"/>
    </xf>
    <xf numFmtId="168" fontId="0" fillId="0" borderId="22" xfId="0" applyNumberFormat="1" applyFont="1" applyBorder="1" applyAlignment="1">
      <alignment horizontal="center" vertical="top"/>
    </xf>
    <xf numFmtId="168" fontId="10" fillId="0" borderId="13" xfId="0" applyNumberFormat="1" applyFont="1" applyBorder="1" applyAlignment="1">
      <alignment horizontal="left" vertical="top" wrapText="1"/>
    </xf>
    <xf numFmtId="0" fontId="4" fillId="0" borderId="0" xfId="0" applyFont="1" applyAlignment="1">
      <alignment horizontal="right" vertical="top"/>
    </xf>
    <xf numFmtId="49" fontId="4" fillId="0" borderId="0" xfId="0" applyNumberFormat="1" applyFont="1" applyAlignment="1">
      <alignment horizontal="center" vertical="top"/>
    </xf>
    <xf numFmtId="49" fontId="5" fillId="0" borderId="14" xfId="0" applyNumberFormat="1" applyFont="1" applyBorder="1" applyAlignment="1">
      <alignment horizontal="center" vertical="top" wrapText="1"/>
    </xf>
    <xf numFmtId="41" fontId="4" fillId="0" borderId="10" xfId="0" applyNumberFormat="1" applyFont="1" applyBorder="1" applyAlignment="1">
      <alignment horizontal="center" vertical="top" wrapText="1"/>
    </xf>
    <xf numFmtId="0" fontId="0" fillId="0" borderId="34" xfId="0" applyFont="1" applyBorder="1" applyAlignment="1">
      <alignment/>
    </xf>
    <xf numFmtId="168" fontId="3" fillId="0" borderId="26" xfId="0" applyNumberFormat="1" applyFont="1" applyBorder="1" applyAlignment="1">
      <alignment horizontal="right" vertical="top"/>
    </xf>
    <xf numFmtId="41" fontId="3" fillId="0" borderId="26" xfId="0" applyNumberFormat="1" applyFont="1" applyBorder="1" applyAlignment="1">
      <alignment horizontal="center" vertical="top"/>
    </xf>
    <xf numFmtId="0" fontId="10" fillId="0" borderId="0" xfId="0" applyFont="1" applyAlignment="1">
      <alignment horizontal="center" vertical="center"/>
    </xf>
    <xf numFmtId="41" fontId="10" fillId="0" borderId="22" xfId="0" applyNumberFormat="1" applyFont="1" applyBorder="1" applyAlignment="1">
      <alignment horizontal="center" vertical="center"/>
    </xf>
    <xf numFmtId="41" fontId="12" fillId="0" borderId="35" xfId="0" applyNumberFormat="1" applyFont="1" applyBorder="1" applyAlignment="1">
      <alignment horizontal="center" vertical="center"/>
    </xf>
    <xf numFmtId="41" fontId="67" fillId="0" borderId="21" xfId="0" applyNumberFormat="1" applyFont="1" applyBorder="1" applyAlignment="1">
      <alignment horizontal="center" vertical="center"/>
    </xf>
    <xf numFmtId="41" fontId="16" fillId="0" borderId="12" xfId="0" applyNumberFormat="1" applyFont="1" applyFill="1" applyBorder="1" applyAlignment="1">
      <alignment horizontal="center" vertical="center"/>
    </xf>
    <xf numFmtId="41" fontId="3" fillId="0" borderId="10" xfId="0" applyNumberFormat="1" applyFont="1" applyBorder="1" applyAlignment="1">
      <alignment horizontal="center" vertical="center"/>
    </xf>
    <xf numFmtId="41" fontId="68" fillId="0" borderId="12" xfId="0" applyNumberFormat="1" applyFont="1" applyBorder="1" applyAlignment="1">
      <alignment horizontal="center" vertical="center" wrapText="1"/>
    </xf>
    <xf numFmtId="41" fontId="16" fillId="0" borderId="12" xfId="0" applyNumberFormat="1" applyFont="1" applyBorder="1" applyAlignment="1">
      <alignment horizontal="center" vertical="center" wrapText="1"/>
    </xf>
    <xf numFmtId="41" fontId="16" fillId="0" borderId="10" xfId="0" applyNumberFormat="1" applyFont="1" applyBorder="1" applyAlignment="1">
      <alignment horizontal="center" vertical="center" wrapText="1"/>
    </xf>
    <xf numFmtId="41" fontId="17" fillId="0" borderId="29" xfId="0" applyNumberFormat="1" applyFont="1" applyFill="1" applyBorder="1" applyAlignment="1">
      <alignment horizontal="center" vertical="center"/>
    </xf>
    <xf numFmtId="41" fontId="17" fillId="0" borderId="27" xfId="0" applyNumberFormat="1" applyFont="1" applyFill="1" applyBorder="1" applyAlignment="1">
      <alignment horizontal="center" vertical="center"/>
    </xf>
    <xf numFmtId="41" fontId="17" fillId="0" borderId="10" xfId="0" applyNumberFormat="1" applyFont="1" applyFill="1" applyBorder="1" applyAlignment="1">
      <alignment horizontal="center" vertical="center"/>
    </xf>
    <xf numFmtId="41" fontId="3" fillId="0" borderId="16" xfId="0" applyNumberFormat="1" applyFont="1" applyBorder="1" applyAlignment="1">
      <alignment horizontal="center" vertical="center"/>
    </xf>
    <xf numFmtId="41" fontId="68" fillId="0" borderId="10" xfId="0" applyNumberFormat="1" applyFont="1" applyBorder="1" applyAlignment="1">
      <alignment horizontal="center" vertical="center" wrapText="1"/>
    </xf>
    <xf numFmtId="41" fontId="16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41" fontId="16" fillId="0" borderId="10" xfId="0" applyNumberFormat="1" applyFont="1" applyBorder="1" applyAlignment="1">
      <alignment horizontal="center" vertical="center"/>
    </xf>
    <xf numFmtId="41" fontId="16" fillId="0" borderId="12" xfId="0" applyNumberFormat="1" applyFont="1" applyBorder="1" applyAlignment="1">
      <alignment horizontal="center" vertical="center"/>
    </xf>
    <xf numFmtId="41" fontId="18" fillId="0" borderId="10" xfId="0" applyNumberFormat="1" applyFont="1" applyBorder="1" applyAlignment="1">
      <alignment horizontal="center" vertical="center" wrapText="1"/>
    </xf>
    <xf numFmtId="41" fontId="17" fillId="0" borderId="12" xfId="0" applyNumberFormat="1" applyFont="1" applyFill="1" applyBorder="1" applyAlignment="1">
      <alignment horizontal="center" vertical="center"/>
    </xf>
    <xf numFmtId="41" fontId="3" fillId="0" borderId="32" xfId="0" applyNumberFormat="1" applyFont="1" applyBorder="1" applyAlignment="1">
      <alignment horizontal="center" vertical="center"/>
    </xf>
    <xf numFmtId="41" fontId="3" fillId="0" borderId="15" xfId="0" applyNumberFormat="1" applyFont="1" applyBorder="1" applyAlignment="1">
      <alignment horizontal="center" vertical="center"/>
    </xf>
    <xf numFmtId="168" fontId="3" fillId="0" borderId="0" xfId="0" applyNumberFormat="1" applyFont="1" applyBorder="1" applyAlignment="1">
      <alignment horizontal="center" vertical="center"/>
    </xf>
    <xf numFmtId="168" fontId="10" fillId="0" borderId="0" xfId="0" applyNumberFormat="1" applyFont="1" applyBorder="1" applyAlignment="1">
      <alignment horizontal="center" vertical="center"/>
    </xf>
    <xf numFmtId="44" fontId="10" fillId="0" borderId="22" xfId="0" applyNumberFormat="1" applyFont="1" applyBorder="1" applyAlignment="1">
      <alignment horizontal="center" vertical="center"/>
    </xf>
    <xf numFmtId="44" fontId="3" fillId="0" borderId="10" xfId="0" applyNumberFormat="1" applyFont="1" applyBorder="1" applyAlignment="1">
      <alignment horizontal="center" vertical="center" wrapText="1"/>
    </xf>
    <xf numFmtId="44" fontId="3" fillId="0" borderId="15" xfId="0" applyNumberFormat="1" applyFont="1" applyBorder="1" applyAlignment="1">
      <alignment horizontal="center" vertical="center"/>
    </xf>
    <xf numFmtId="44" fontId="3" fillId="0" borderId="0" xfId="0" applyNumberFormat="1" applyFont="1" applyBorder="1" applyAlignment="1">
      <alignment horizontal="center" vertical="center"/>
    </xf>
    <xf numFmtId="168" fontId="10" fillId="0" borderId="19" xfId="0" applyNumberFormat="1" applyFont="1" applyBorder="1" applyAlignment="1">
      <alignment horizontal="center" vertical="center"/>
    </xf>
    <xf numFmtId="168" fontId="3" fillId="0" borderId="10" xfId="0" applyNumberFormat="1" applyFont="1" applyBorder="1" applyAlignment="1">
      <alignment horizontal="center" vertical="center"/>
    </xf>
    <xf numFmtId="168" fontId="3" fillId="0" borderId="15" xfId="0" applyNumberFormat="1" applyFont="1" applyBorder="1" applyAlignment="1">
      <alignment horizontal="center" vertical="center"/>
    </xf>
    <xf numFmtId="168" fontId="10" fillId="0" borderId="22" xfId="0" applyNumberFormat="1" applyFont="1" applyBorder="1" applyAlignment="1">
      <alignment horizontal="center" vertical="center"/>
    </xf>
    <xf numFmtId="41" fontId="3" fillId="0" borderId="0" xfId="0" applyNumberFormat="1" applyFont="1" applyBorder="1" applyAlignment="1">
      <alignment horizontal="center" vertical="center"/>
    </xf>
    <xf numFmtId="41" fontId="3" fillId="0" borderId="26" xfId="0" applyNumberFormat="1" applyFont="1" applyBorder="1" applyAlignment="1">
      <alignment horizontal="center" vertical="center"/>
    </xf>
    <xf numFmtId="168" fontId="3" fillId="0" borderId="36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41" fontId="16" fillId="0" borderId="13" xfId="0" applyNumberFormat="1" applyFont="1" applyBorder="1" applyAlignment="1">
      <alignment horizontal="center" vertical="center" wrapText="1"/>
    </xf>
    <xf numFmtId="41" fontId="17" fillId="0" borderId="13" xfId="0" applyNumberFormat="1" applyFont="1" applyFill="1" applyBorder="1" applyAlignment="1">
      <alignment horizontal="center" vertical="center"/>
    </xf>
    <xf numFmtId="0" fontId="69" fillId="0" borderId="12" xfId="0" applyFont="1" applyBorder="1" applyAlignment="1">
      <alignment horizontal="left" vertical="top" wrapText="1"/>
    </xf>
    <xf numFmtId="0" fontId="0" fillId="0" borderId="0" xfId="0" applyFont="1" applyAlignment="1">
      <alignment horizontal="right"/>
    </xf>
    <xf numFmtId="41" fontId="70" fillId="0" borderId="12" xfId="0" applyNumberFormat="1" applyFont="1" applyFill="1" applyBorder="1" applyAlignment="1">
      <alignment horizontal="right" vertical="top"/>
    </xf>
    <xf numFmtId="41" fontId="70" fillId="0" borderId="12" xfId="0" applyNumberFormat="1" applyFont="1" applyBorder="1" applyAlignment="1">
      <alignment vertical="top" wrapText="1"/>
    </xf>
    <xf numFmtId="41" fontId="71" fillId="0" borderId="12" xfId="0" applyNumberFormat="1" applyFont="1" applyFill="1" applyBorder="1" applyAlignment="1">
      <alignment horizontal="right" vertical="top"/>
    </xf>
    <xf numFmtId="41" fontId="70" fillId="0" borderId="25" xfId="0" applyNumberFormat="1" applyFont="1" applyFill="1" applyBorder="1" applyAlignment="1">
      <alignment vertical="top" wrapText="1"/>
    </xf>
    <xf numFmtId="41" fontId="70" fillId="0" borderId="10" xfId="0" applyNumberFormat="1" applyFont="1" applyBorder="1" applyAlignment="1">
      <alignment vertical="top"/>
    </xf>
    <xf numFmtId="41" fontId="70" fillId="0" borderId="10" xfId="0" applyNumberFormat="1" applyFont="1" applyBorder="1" applyAlignment="1">
      <alignment horizontal="right" vertical="top"/>
    </xf>
    <xf numFmtId="41" fontId="70" fillId="0" borderId="12" xfId="0" applyNumberFormat="1" applyFont="1" applyBorder="1" applyAlignment="1">
      <alignment vertical="top"/>
    </xf>
    <xf numFmtId="41" fontId="70" fillId="0" borderId="12" xfId="0" applyNumberFormat="1" applyFont="1" applyBorder="1" applyAlignment="1">
      <alignment horizontal="left" vertical="top" wrapText="1"/>
    </xf>
    <xf numFmtId="41" fontId="70" fillId="0" borderId="10" xfId="0" applyNumberFormat="1" applyFont="1" applyBorder="1" applyAlignment="1">
      <alignment vertical="top" wrapText="1"/>
    </xf>
    <xf numFmtId="41" fontId="71" fillId="0" borderId="10" xfId="0" applyNumberFormat="1" applyFont="1" applyFill="1" applyBorder="1" applyAlignment="1">
      <alignment horizontal="right" vertical="top"/>
    </xf>
    <xf numFmtId="41" fontId="71" fillId="0" borderId="13" xfId="0" applyNumberFormat="1" applyFont="1" applyBorder="1" applyAlignment="1">
      <alignment horizontal="right" vertical="top"/>
    </xf>
    <xf numFmtId="41" fontId="71" fillId="0" borderId="13" xfId="0" applyNumberFormat="1" applyFont="1" applyFill="1" applyBorder="1" applyAlignment="1">
      <alignment horizontal="right" vertical="top"/>
    </xf>
    <xf numFmtId="41" fontId="0" fillId="0" borderId="0" xfId="0" applyNumberFormat="1" applyFont="1" applyAlignment="1">
      <alignment/>
    </xf>
    <xf numFmtId="41" fontId="3" fillId="0" borderId="34" xfId="0" applyNumberFormat="1" applyFont="1" applyBorder="1" applyAlignment="1">
      <alignment horizontal="center" vertical="top" wrapText="1"/>
    </xf>
    <xf numFmtId="41" fontId="20" fillId="0" borderId="12" xfId="0" applyNumberFormat="1" applyFont="1" applyBorder="1" applyAlignment="1">
      <alignment vertical="top" wrapText="1"/>
    </xf>
    <xf numFmtId="41" fontId="21" fillId="0" borderId="27" xfId="0" applyNumberFormat="1" applyFont="1" applyFill="1" applyBorder="1" applyAlignment="1">
      <alignment horizontal="right" vertical="top"/>
    </xf>
    <xf numFmtId="41" fontId="21" fillId="0" borderId="12" xfId="0" applyNumberFormat="1" applyFont="1" applyFill="1" applyBorder="1" applyAlignment="1">
      <alignment horizontal="right" vertical="top"/>
    </xf>
    <xf numFmtId="49" fontId="2" fillId="0" borderId="0" xfId="0" applyNumberFormat="1" applyFont="1" applyFill="1" applyAlignment="1" applyProtection="1">
      <alignment horizontal="left" vertical="top" wrapText="1"/>
      <protection locked="0"/>
    </xf>
    <xf numFmtId="0" fontId="3" fillId="0" borderId="0" xfId="0" applyFont="1" applyAlignment="1">
      <alignment horizontal="center"/>
    </xf>
    <xf numFmtId="0" fontId="3" fillId="0" borderId="14" xfId="0" applyFont="1" applyBorder="1" applyAlignment="1">
      <alignment horizontal="center" wrapText="1"/>
    </xf>
    <xf numFmtId="0" fontId="0" fillId="0" borderId="28" xfId="0" applyFont="1" applyBorder="1" applyAlignment="1">
      <alignment horizontal="center" wrapText="1"/>
    </xf>
    <xf numFmtId="0" fontId="0" fillId="0" borderId="15" xfId="0" applyBorder="1" applyAlignment="1">
      <alignment/>
    </xf>
    <xf numFmtId="0" fontId="3" fillId="0" borderId="14" xfId="0" applyFont="1" applyBorder="1" applyAlignment="1">
      <alignment horizontal="center" vertical="top" wrapText="1"/>
    </xf>
    <xf numFmtId="0" fontId="0" fillId="0" borderId="28" xfId="0" applyBorder="1" applyAlignment="1">
      <alignment/>
    </xf>
    <xf numFmtId="0" fontId="0" fillId="0" borderId="28" xfId="0" applyFont="1" applyBorder="1" applyAlignment="1">
      <alignment/>
    </xf>
    <xf numFmtId="0" fontId="0" fillId="0" borderId="15" xfId="0" applyFont="1" applyBorder="1" applyAlignment="1">
      <alignment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0C0C0"/>
      <rgbColor rgb="00FFFFFF"/>
      <rgbColor rgb="00E0E0E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1"/>
  <sheetViews>
    <sheetView tabSelected="1" zoomScalePageLayoutView="0" workbookViewId="0" topLeftCell="A63">
      <selection activeCell="E124" sqref="E124"/>
    </sheetView>
  </sheetViews>
  <sheetFormatPr defaultColWidth="9.140625" defaultRowHeight="12.75"/>
  <cols>
    <col min="1" max="1" width="7.00390625" style="37" customWidth="1"/>
    <col min="2" max="2" width="5.8515625" style="38" customWidth="1"/>
    <col min="3" max="3" width="9.8515625" style="38" customWidth="1"/>
    <col min="4" max="4" width="8.7109375" style="38" customWidth="1"/>
    <col min="5" max="5" width="58.7109375" style="37" customWidth="1"/>
    <col min="6" max="6" width="21.28125" style="102" customWidth="1"/>
    <col min="7" max="7" width="10.00390625" style="139" customWidth="1"/>
    <col min="8" max="8" width="17.8515625" style="39" customWidth="1"/>
    <col min="9" max="16384" width="9.140625" style="39" customWidth="1"/>
  </cols>
  <sheetData>
    <row r="1" spans="2:9" s="46" customFormat="1" ht="50.25" customHeight="1">
      <c r="B1" s="197" t="s">
        <v>253</v>
      </c>
      <c r="C1" s="197"/>
      <c r="D1" s="197"/>
      <c r="E1" s="197"/>
      <c r="F1" s="197"/>
      <c r="G1" s="197"/>
      <c r="H1" s="197"/>
      <c r="I1" s="197"/>
    </row>
    <row r="2" spans="1:7" s="1" customFormat="1" ht="15.75">
      <c r="A2" s="198" t="s">
        <v>72</v>
      </c>
      <c r="B2" s="198"/>
      <c r="C2" s="198"/>
      <c r="D2" s="198"/>
      <c r="E2" s="198"/>
      <c r="F2" s="198"/>
      <c r="G2" s="198"/>
    </row>
    <row r="3" ht="13.5" thickBot="1"/>
    <row r="4" spans="1:8" s="2" customFormat="1" ht="16.5" thickBot="1">
      <c r="A4" s="199" t="s">
        <v>42</v>
      </c>
      <c r="B4" s="200"/>
      <c r="C4" s="200"/>
      <c r="D4" s="200"/>
      <c r="E4" s="200"/>
      <c r="F4" s="200"/>
      <c r="G4" s="200"/>
      <c r="H4" s="201"/>
    </row>
    <row r="5" spans="1:10" ht="14.25" customHeight="1" thickBot="1">
      <c r="A5" s="35"/>
      <c r="B5" s="36"/>
      <c r="C5" s="36"/>
      <c r="D5" s="36"/>
      <c r="H5" s="49"/>
      <c r="I5" s="37"/>
      <c r="J5" s="37"/>
    </row>
    <row r="6" spans="1:8" ht="17.25" customHeight="1" thickBot="1">
      <c r="A6" s="40" t="s">
        <v>2</v>
      </c>
      <c r="B6" s="41" t="s">
        <v>1</v>
      </c>
      <c r="C6" s="41" t="s">
        <v>18</v>
      </c>
      <c r="D6" s="41" t="s">
        <v>0</v>
      </c>
      <c r="E6" s="42" t="s">
        <v>3</v>
      </c>
      <c r="F6" s="103" t="s">
        <v>40</v>
      </c>
      <c r="G6" s="140"/>
      <c r="H6" s="43" t="s">
        <v>29</v>
      </c>
    </row>
    <row r="7" spans="1:8" s="2" customFormat="1" ht="17.25" customHeight="1">
      <c r="A7" s="51" t="s">
        <v>4</v>
      </c>
      <c r="B7" s="52" t="s">
        <v>15</v>
      </c>
      <c r="C7" s="52" t="s">
        <v>16</v>
      </c>
      <c r="D7" s="53" t="s">
        <v>19</v>
      </c>
      <c r="E7" s="54" t="s">
        <v>19</v>
      </c>
      <c r="F7" s="104">
        <f>SUM(F9:F9)</f>
        <v>10156</v>
      </c>
      <c r="G7" s="141"/>
      <c r="H7" s="55" t="s">
        <v>19</v>
      </c>
    </row>
    <row r="8" spans="1:8" s="1" customFormat="1" ht="17.25" customHeight="1">
      <c r="A8" s="9"/>
      <c r="B8" s="47"/>
      <c r="C8" s="10"/>
      <c r="D8" s="47"/>
      <c r="E8" s="11" t="s">
        <v>27</v>
      </c>
      <c r="F8" s="105" t="s">
        <v>19</v>
      </c>
      <c r="G8" s="142"/>
      <c r="H8" s="12"/>
    </row>
    <row r="9" spans="1:8" s="1" customFormat="1" ht="30.75" customHeight="1">
      <c r="A9" s="9" t="s">
        <v>90</v>
      </c>
      <c r="B9" s="48" t="s">
        <v>19</v>
      </c>
      <c r="C9" s="48" t="s">
        <v>19</v>
      </c>
      <c r="D9" s="48" t="s">
        <v>28</v>
      </c>
      <c r="E9" s="100" t="s">
        <v>75</v>
      </c>
      <c r="F9" s="180">
        <v>10156</v>
      </c>
      <c r="G9" s="143" t="s">
        <v>169</v>
      </c>
      <c r="H9" s="94" t="s">
        <v>60</v>
      </c>
    </row>
    <row r="10" spans="1:8" s="1" customFormat="1" ht="15" customHeight="1">
      <c r="A10" s="77" t="s">
        <v>5</v>
      </c>
      <c r="B10" s="56" t="s">
        <v>41</v>
      </c>
      <c r="C10" s="57" t="s">
        <v>25</v>
      </c>
      <c r="D10" s="56"/>
      <c r="E10" s="58" t="s">
        <v>19</v>
      </c>
      <c r="F10" s="106">
        <f>SUM(F12:F35)</f>
        <v>5436120</v>
      </c>
      <c r="G10" s="144"/>
      <c r="H10" s="59" t="s">
        <v>19</v>
      </c>
    </row>
    <row r="11" spans="1:8" s="1" customFormat="1" ht="15">
      <c r="A11" s="9"/>
      <c r="B11" s="10"/>
      <c r="C11" s="10"/>
      <c r="D11" s="10"/>
      <c r="E11" s="13" t="s">
        <v>27</v>
      </c>
      <c r="F11" s="107" t="s">
        <v>19</v>
      </c>
      <c r="G11" s="145"/>
      <c r="H11" s="12" t="s">
        <v>19</v>
      </c>
    </row>
    <row r="12" spans="1:8" s="1" customFormat="1" ht="30">
      <c r="A12" s="18" t="s">
        <v>91</v>
      </c>
      <c r="B12" s="15" t="s">
        <v>19</v>
      </c>
      <c r="C12" s="15" t="s">
        <v>19</v>
      </c>
      <c r="D12" s="15" t="s">
        <v>17</v>
      </c>
      <c r="E12" s="66" t="s">
        <v>73</v>
      </c>
      <c r="F12" s="194">
        <v>400000</v>
      </c>
      <c r="G12" s="146" t="s">
        <v>170</v>
      </c>
      <c r="H12" s="12" t="s">
        <v>19</v>
      </c>
    </row>
    <row r="13" spans="1:8" s="1" customFormat="1" ht="30">
      <c r="A13" s="80" t="s">
        <v>92</v>
      </c>
      <c r="B13" s="15" t="s">
        <v>19</v>
      </c>
      <c r="C13" s="15" t="s">
        <v>19</v>
      </c>
      <c r="D13" s="15" t="s">
        <v>17</v>
      </c>
      <c r="E13" s="12" t="s">
        <v>187</v>
      </c>
      <c r="F13" s="194">
        <v>500000</v>
      </c>
      <c r="G13" s="147" t="s">
        <v>169</v>
      </c>
      <c r="H13" s="23" t="s">
        <v>19</v>
      </c>
    </row>
    <row r="14" spans="1:8" s="1" customFormat="1" ht="15">
      <c r="A14" s="80" t="s">
        <v>93</v>
      </c>
      <c r="B14" s="15"/>
      <c r="C14" s="15"/>
      <c r="D14" s="15" t="s">
        <v>17</v>
      </c>
      <c r="E14" s="66" t="s">
        <v>83</v>
      </c>
      <c r="F14" s="195">
        <v>2000000</v>
      </c>
      <c r="G14" s="148" t="s">
        <v>170</v>
      </c>
      <c r="H14" s="23"/>
    </row>
    <row r="15" spans="1:8" s="1" customFormat="1" ht="30">
      <c r="A15" s="80" t="s">
        <v>94</v>
      </c>
      <c r="B15" s="15"/>
      <c r="C15" s="15"/>
      <c r="D15" s="15" t="s">
        <v>17</v>
      </c>
      <c r="E15" s="66" t="s">
        <v>188</v>
      </c>
      <c r="F15" s="195">
        <v>200000</v>
      </c>
      <c r="G15" s="148" t="s">
        <v>169</v>
      </c>
      <c r="H15" s="23"/>
    </row>
    <row r="16" spans="1:8" s="1" customFormat="1" ht="30">
      <c r="A16" s="18" t="s">
        <v>95</v>
      </c>
      <c r="B16" s="10"/>
      <c r="C16" s="10"/>
      <c r="D16" s="15" t="s">
        <v>17</v>
      </c>
      <c r="E16" s="86" t="s">
        <v>189</v>
      </c>
      <c r="F16" s="195">
        <v>50000</v>
      </c>
      <c r="G16" s="149" t="s">
        <v>169</v>
      </c>
      <c r="H16" s="94" t="s">
        <v>19</v>
      </c>
    </row>
    <row r="17" spans="1:8" s="1" customFormat="1" ht="30">
      <c r="A17" s="80" t="s">
        <v>96</v>
      </c>
      <c r="B17" s="10"/>
      <c r="C17" s="10"/>
      <c r="D17" s="15" t="s">
        <v>17</v>
      </c>
      <c r="E17" s="66" t="s">
        <v>190</v>
      </c>
      <c r="F17" s="195">
        <v>100000</v>
      </c>
      <c r="G17" s="149" t="s">
        <v>169</v>
      </c>
      <c r="H17" s="94" t="s">
        <v>19</v>
      </c>
    </row>
    <row r="18" spans="1:8" s="1" customFormat="1" ht="15">
      <c r="A18" s="80" t="s">
        <v>97</v>
      </c>
      <c r="B18" s="10"/>
      <c r="C18" s="10"/>
      <c r="D18" s="10" t="s">
        <v>17</v>
      </c>
      <c r="E18" s="82" t="s">
        <v>191</v>
      </c>
      <c r="F18" s="195">
        <v>250000</v>
      </c>
      <c r="G18" s="149" t="s">
        <v>169</v>
      </c>
      <c r="H18" s="94" t="s">
        <v>19</v>
      </c>
    </row>
    <row r="19" spans="1:8" s="1" customFormat="1" ht="15">
      <c r="A19" s="80" t="s">
        <v>98</v>
      </c>
      <c r="B19" s="15"/>
      <c r="C19" s="15"/>
      <c r="D19" s="15" t="s">
        <v>17</v>
      </c>
      <c r="E19" s="82" t="s">
        <v>74</v>
      </c>
      <c r="F19" s="195">
        <v>50000</v>
      </c>
      <c r="G19" s="148" t="s">
        <v>169</v>
      </c>
      <c r="H19" s="23"/>
    </row>
    <row r="20" spans="1:8" s="1" customFormat="1" ht="25.5">
      <c r="A20" s="18" t="s">
        <v>99</v>
      </c>
      <c r="B20" s="15"/>
      <c r="C20" s="15"/>
      <c r="D20" s="15" t="s">
        <v>17</v>
      </c>
      <c r="E20" s="82" t="s">
        <v>192</v>
      </c>
      <c r="F20" s="196">
        <v>44000</v>
      </c>
      <c r="G20" s="150" t="s">
        <v>169</v>
      </c>
      <c r="H20" s="101" t="s">
        <v>78</v>
      </c>
    </row>
    <row r="21" spans="1:8" s="1" customFormat="1" ht="30">
      <c r="A21" s="80" t="s">
        <v>100</v>
      </c>
      <c r="B21" s="15"/>
      <c r="C21" s="15"/>
      <c r="D21" s="15" t="s">
        <v>17</v>
      </c>
      <c r="E21" s="82" t="s">
        <v>193</v>
      </c>
      <c r="F21" s="195">
        <v>52000</v>
      </c>
      <c r="G21" s="148" t="s">
        <v>169</v>
      </c>
      <c r="H21" s="101" t="s">
        <v>78</v>
      </c>
    </row>
    <row r="22" spans="1:8" s="1" customFormat="1" ht="15">
      <c r="A22" s="80" t="s">
        <v>101</v>
      </c>
      <c r="B22" s="10"/>
      <c r="C22" s="10"/>
      <c r="D22" s="10" t="s">
        <v>17</v>
      </c>
      <c r="E22" s="82" t="s">
        <v>89</v>
      </c>
      <c r="F22" s="195">
        <v>300000</v>
      </c>
      <c r="G22" s="149" t="s">
        <v>169</v>
      </c>
      <c r="H22" s="94" t="s">
        <v>19</v>
      </c>
    </row>
    <row r="23" spans="1:8" s="1" customFormat="1" ht="45">
      <c r="A23" s="80" t="s">
        <v>102</v>
      </c>
      <c r="B23" s="15"/>
      <c r="C23" s="15"/>
      <c r="D23" s="15" t="s">
        <v>17</v>
      </c>
      <c r="E23" s="66" t="s">
        <v>86</v>
      </c>
      <c r="F23" s="195">
        <v>80000</v>
      </c>
      <c r="G23" s="148" t="s">
        <v>169</v>
      </c>
      <c r="H23" s="101" t="s">
        <v>78</v>
      </c>
    </row>
    <row r="24" spans="1:8" s="1" customFormat="1" ht="30">
      <c r="A24" s="18" t="s">
        <v>103</v>
      </c>
      <c r="B24" s="10"/>
      <c r="C24" s="10"/>
      <c r="D24" s="15" t="s">
        <v>17</v>
      </c>
      <c r="E24" s="86" t="s">
        <v>80</v>
      </c>
      <c r="F24" s="195">
        <v>150000</v>
      </c>
      <c r="G24" s="149" t="s">
        <v>169</v>
      </c>
      <c r="H24" s="94" t="s">
        <v>19</v>
      </c>
    </row>
    <row r="25" spans="1:8" s="1" customFormat="1" ht="15">
      <c r="A25" s="80" t="s">
        <v>104</v>
      </c>
      <c r="B25" s="15"/>
      <c r="C25" s="15"/>
      <c r="D25" s="15" t="s">
        <v>17</v>
      </c>
      <c r="E25" s="82" t="s">
        <v>85</v>
      </c>
      <c r="F25" s="196">
        <v>70000</v>
      </c>
      <c r="G25" s="150" t="s">
        <v>169</v>
      </c>
      <c r="H25" s="23"/>
    </row>
    <row r="26" spans="1:8" s="1" customFormat="1" ht="30">
      <c r="A26" s="80" t="s">
        <v>105</v>
      </c>
      <c r="B26" s="10"/>
      <c r="C26" s="10"/>
      <c r="D26" s="10" t="s">
        <v>17</v>
      </c>
      <c r="E26" s="82" t="s">
        <v>84</v>
      </c>
      <c r="F26" s="195">
        <v>100000</v>
      </c>
      <c r="G26" s="149" t="s">
        <v>169</v>
      </c>
      <c r="H26" s="94" t="s">
        <v>19</v>
      </c>
    </row>
    <row r="27" spans="1:8" s="1" customFormat="1" ht="30">
      <c r="A27" s="80" t="s">
        <v>106</v>
      </c>
      <c r="B27" s="10"/>
      <c r="C27" s="10"/>
      <c r="D27" s="10" t="s">
        <v>17</v>
      </c>
      <c r="E27" s="82" t="s">
        <v>79</v>
      </c>
      <c r="F27" s="195">
        <v>3000</v>
      </c>
      <c r="G27" s="149" t="s">
        <v>169</v>
      </c>
      <c r="H27" s="94" t="s">
        <v>48</v>
      </c>
    </row>
    <row r="28" spans="1:8" s="1" customFormat="1" ht="30">
      <c r="A28" s="18" t="s">
        <v>107</v>
      </c>
      <c r="B28" s="10"/>
      <c r="C28" s="10"/>
      <c r="D28" s="15" t="s">
        <v>17</v>
      </c>
      <c r="E28" s="66" t="s">
        <v>175</v>
      </c>
      <c r="F28" s="195">
        <v>200000</v>
      </c>
      <c r="G28" s="149" t="s">
        <v>169</v>
      </c>
      <c r="H28" s="94" t="s">
        <v>19</v>
      </c>
    </row>
    <row r="29" spans="1:8" s="1" customFormat="1" ht="15">
      <c r="A29" s="80" t="s">
        <v>108</v>
      </c>
      <c r="B29" s="15"/>
      <c r="C29" s="15"/>
      <c r="D29" s="15" t="s">
        <v>17</v>
      </c>
      <c r="E29" s="82" t="s">
        <v>81</v>
      </c>
      <c r="F29" s="196">
        <v>230000</v>
      </c>
      <c r="G29" s="150" t="s">
        <v>169</v>
      </c>
      <c r="H29" s="23"/>
    </row>
    <row r="30" spans="1:8" s="1" customFormat="1" ht="15">
      <c r="A30" s="80" t="s">
        <v>109</v>
      </c>
      <c r="B30" s="15"/>
      <c r="C30" s="15"/>
      <c r="D30" s="15" t="s">
        <v>17</v>
      </c>
      <c r="E30" s="82" t="s">
        <v>76</v>
      </c>
      <c r="F30" s="195">
        <v>450000</v>
      </c>
      <c r="G30" s="148" t="s">
        <v>169</v>
      </c>
      <c r="H30" s="23"/>
    </row>
    <row r="31" spans="1:8" s="1" customFormat="1" ht="25.5">
      <c r="A31" s="80" t="s">
        <v>110</v>
      </c>
      <c r="B31" s="15"/>
      <c r="C31" s="15"/>
      <c r="D31" s="15" t="s">
        <v>17</v>
      </c>
      <c r="E31" s="82" t="s">
        <v>77</v>
      </c>
      <c r="F31" s="195">
        <v>37500</v>
      </c>
      <c r="G31" s="148" t="s">
        <v>169</v>
      </c>
      <c r="H31" s="101" t="s">
        <v>78</v>
      </c>
    </row>
    <row r="32" spans="1:8" s="1" customFormat="1" ht="30">
      <c r="A32" s="18" t="s">
        <v>111</v>
      </c>
      <c r="B32" s="10"/>
      <c r="C32" s="10"/>
      <c r="D32" s="10" t="s">
        <v>17</v>
      </c>
      <c r="E32" s="82" t="s">
        <v>87</v>
      </c>
      <c r="F32" s="195">
        <v>18000</v>
      </c>
      <c r="G32" s="149" t="s">
        <v>169</v>
      </c>
      <c r="H32" s="94" t="s">
        <v>50</v>
      </c>
    </row>
    <row r="33" spans="1:8" s="1" customFormat="1" ht="30">
      <c r="A33" s="80" t="s">
        <v>112</v>
      </c>
      <c r="B33" s="10"/>
      <c r="C33" s="10"/>
      <c r="D33" s="10" t="s">
        <v>17</v>
      </c>
      <c r="E33" s="82" t="s">
        <v>174</v>
      </c>
      <c r="F33" s="195">
        <v>100000</v>
      </c>
      <c r="G33" s="149" t="s">
        <v>169</v>
      </c>
      <c r="H33" s="94" t="s">
        <v>19</v>
      </c>
    </row>
    <row r="34" spans="1:8" s="1" customFormat="1" ht="25.5">
      <c r="A34" s="80" t="s">
        <v>113</v>
      </c>
      <c r="B34" s="10"/>
      <c r="C34" s="10"/>
      <c r="D34" s="15" t="s">
        <v>17</v>
      </c>
      <c r="E34" s="66" t="s">
        <v>88</v>
      </c>
      <c r="F34" s="195">
        <v>21620</v>
      </c>
      <c r="G34" s="149" t="s">
        <v>169</v>
      </c>
      <c r="H34" s="94" t="s">
        <v>51</v>
      </c>
    </row>
    <row r="35" spans="1:8" s="1" customFormat="1" ht="33" customHeight="1" thickBot="1">
      <c r="A35" s="80" t="s">
        <v>114</v>
      </c>
      <c r="B35" s="15"/>
      <c r="C35" s="15"/>
      <c r="D35" s="15" t="s">
        <v>17</v>
      </c>
      <c r="E35" s="82" t="s">
        <v>82</v>
      </c>
      <c r="F35" s="195">
        <v>30000</v>
      </c>
      <c r="G35" s="148" t="s">
        <v>169</v>
      </c>
      <c r="H35" s="23"/>
    </row>
    <row r="36" spans="1:8" s="1" customFormat="1" ht="15.75">
      <c r="A36" s="78" t="s">
        <v>6</v>
      </c>
      <c r="B36" s="61" t="s">
        <v>24</v>
      </c>
      <c r="C36" s="53" t="s">
        <v>31</v>
      </c>
      <c r="D36" s="61"/>
      <c r="E36" s="62" t="s">
        <v>19</v>
      </c>
      <c r="F36" s="113">
        <f>SUM(F38:F38)</f>
        <v>150000</v>
      </c>
      <c r="G36" s="151"/>
      <c r="H36" s="54" t="s">
        <v>19</v>
      </c>
    </row>
    <row r="37" spans="1:8" s="1" customFormat="1" ht="15">
      <c r="A37" s="4"/>
      <c r="B37" s="5"/>
      <c r="C37" s="5"/>
      <c r="D37" s="5"/>
      <c r="E37" s="87" t="s">
        <v>27</v>
      </c>
      <c r="F37" s="109" t="s">
        <v>19</v>
      </c>
      <c r="G37" s="152"/>
      <c r="H37" s="12"/>
    </row>
    <row r="38" spans="1:8" s="88" customFormat="1" ht="45.75" thickBot="1">
      <c r="A38" s="91" t="s">
        <v>118</v>
      </c>
      <c r="B38" s="92"/>
      <c r="C38" s="92"/>
      <c r="D38" s="92" t="s">
        <v>17</v>
      </c>
      <c r="E38" s="93" t="s">
        <v>71</v>
      </c>
      <c r="F38" s="183">
        <v>150000</v>
      </c>
      <c r="G38" s="153" t="s">
        <v>169</v>
      </c>
      <c r="H38" s="89"/>
    </row>
    <row r="39" spans="1:12" s="1" customFormat="1" ht="15.75">
      <c r="A39" s="78" t="s">
        <v>7</v>
      </c>
      <c r="B39" s="61" t="s">
        <v>32</v>
      </c>
      <c r="C39" s="53" t="s">
        <v>33</v>
      </c>
      <c r="D39" s="61"/>
      <c r="E39" s="62" t="s">
        <v>19</v>
      </c>
      <c r="F39" s="108">
        <f>SUM(F41)</f>
        <v>40000</v>
      </c>
      <c r="G39" s="151"/>
      <c r="H39" s="54" t="s">
        <v>19</v>
      </c>
      <c r="L39" s="88"/>
    </row>
    <row r="40" spans="1:12" s="1" customFormat="1" ht="15">
      <c r="A40" s="4"/>
      <c r="B40" s="5"/>
      <c r="C40" s="5"/>
      <c r="D40" s="5"/>
      <c r="E40" s="33" t="s">
        <v>27</v>
      </c>
      <c r="F40" s="109" t="s">
        <v>19</v>
      </c>
      <c r="G40" s="145"/>
      <c r="H40" s="12"/>
      <c r="L40" s="88"/>
    </row>
    <row r="41" spans="1:8" s="44" customFormat="1" ht="30.75" thickBot="1">
      <c r="A41" s="9" t="s">
        <v>119</v>
      </c>
      <c r="B41" s="10" t="s">
        <v>19</v>
      </c>
      <c r="C41" s="10" t="s">
        <v>19</v>
      </c>
      <c r="D41" s="10" t="s">
        <v>28</v>
      </c>
      <c r="E41" s="66" t="s">
        <v>61</v>
      </c>
      <c r="F41" s="184">
        <v>40000</v>
      </c>
      <c r="G41" s="156" t="s">
        <v>169</v>
      </c>
      <c r="H41" s="31"/>
    </row>
    <row r="42" spans="1:12" s="1" customFormat="1" ht="15.75">
      <c r="A42" s="78" t="s">
        <v>8</v>
      </c>
      <c r="B42" s="61" t="s">
        <v>32</v>
      </c>
      <c r="C42" s="53" t="s">
        <v>210</v>
      </c>
      <c r="D42" s="61"/>
      <c r="E42" s="62" t="s">
        <v>19</v>
      </c>
      <c r="F42" s="108">
        <f>SUM(F44)</f>
        <v>50000</v>
      </c>
      <c r="G42" s="151"/>
      <c r="H42" s="54" t="s">
        <v>19</v>
      </c>
      <c r="L42" s="88"/>
    </row>
    <row r="43" spans="1:12" s="1" customFormat="1" ht="15">
      <c r="A43" s="4"/>
      <c r="B43" s="5"/>
      <c r="C43" s="5"/>
      <c r="D43" s="5"/>
      <c r="E43" s="33" t="s">
        <v>27</v>
      </c>
      <c r="F43" s="109" t="s">
        <v>19</v>
      </c>
      <c r="G43" s="145"/>
      <c r="H43" s="12"/>
      <c r="L43" s="88"/>
    </row>
    <row r="44" spans="1:8" s="44" customFormat="1" ht="15.75" thickBot="1">
      <c r="A44" s="9" t="s">
        <v>211</v>
      </c>
      <c r="B44" s="10" t="s">
        <v>19</v>
      </c>
      <c r="C44" s="10" t="s">
        <v>19</v>
      </c>
      <c r="D44" s="10" t="s">
        <v>17</v>
      </c>
      <c r="E44" s="66" t="s">
        <v>239</v>
      </c>
      <c r="F44" s="184">
        <v>50000</v>
      </c>
      <c r="G44" s="156" t="s">
        <v>169</v>
      </c>
      <c r="H44" s="31"/>
    </row>
    <row r="45" spans="1:8" s="1" customFormat="1" ht="15.75">
      <c r="A45" s="78" t="s">
        <v>9</v>
      </c>
      <c r="B45" s="61" t="s">
        <v>43</v>
      </c>
      <c r="C45" s="53" t="s">
        <v>44</v>
      </c>
      <c r="D45" s="61"/>
      <c r="E45" s="62" t="s">
        <v>19</v>
      </c>
      <c r="F45" s="108">
        <f>SUM(F47:F48)</f>
        <v>206000</v>
      </c>
      <c r="G45" s="151"/>
      <c r="H45" s="54" t="s">
        <v>19</v>
      </c>
    </row>
    <row r="46" spans="1:8" s="1" customFormat="1" ht="15">
      <c r="A46" s="4"/>
      <c r="B46" s="5"/>
      <c r="C46" s="5"/>
      <c r="D46" s="5"/>
      <c r="E46" s="33" t="s">
        <v>27</v>
      </c>
      <c r="F46" s="109" t="s">
        <v>19</v>
      </c>
      <c r="G46" s="145"/>
      <c r="H46" s="12"/>
    </row>
    <row r="47" spans="1:8" s="1" customFormat="1" ht="15">
      <c r="A47" s="9" t="s">
        <v>212</v>
      </c>
      <c r="B47" s="10" t="s">
        <v>19</v>
      </c>
      <c r="C47" s="47" t="s">
        <v>19</v>
      </c>
      <c r="D47" s="10" t="s">
        <v>17</v>
      </c>
      <c r="E47" s="90" t="s">
        <v>115</v>
      </c>
      <c r="F47" s="185">
        <v>200000</v>
      </c>
      <c r="G47" s="156" t="s">
        <v>169</v>
      </c>
      <c r="H47" s="94" t="s">
        <v>19</v>
      </c>
    </row>
    <row r="48" spans="1:8" s="1" customFormat="1" ht="15">
      <c r="A48" s="9" t="s">
        <v>213</v>
      </c>
      <c r="B48" s="10" t="s">
        <v>19</v>
      </c>
      <c r="C48" s="47" t="s">
        <v>19</v>
      </c>
      <c r="D48" s="10" t="s">
        <v>28</v>
      </c>
      <c r="E48" s="90" t="s">
        <v>69</v>
      </c>
      <c r="F48" s="186">
        <v>6000</v>
      </c>
      <c r="G48" s="157" t="s">
        <v>169</v>
      </c>
      <c r="H48" s="12" t="s">
        <v>19</v>
      </c>
    </row>
    <row r="49" spans="1:8" s="1" customFormat="1" ht="15.75">
      <c r="A49" s="27"/>
      <c r="B49" s="6"/>
      <c r="C49" s="6"/>
      <c r="D49" s="6"/>
      <c r="E49" s="7"/>
      <c r="F49" s="110"/>
      <c r="G49" s="154"/>
      <c r="H49" s="60" t="s">
        <v>23</v>
      </c>
    </row>
    <row r="50" spans="1:7" ht="14.25" customHeight="1" thickBot="1">
      <c r="A50" s="63"/>
      <c r="B50" s="64"/>
      <c r="C50" s="64"/>
      <c r="D50" s="64"/>
      <c r="E50" s="65"/>
      <c r="F50" s="111"/>
      <c r="G50" s="155"/>
    </row>
    <row r="51" spans="1:8" ht="17.25" customHeight="1" thickBot="1">
      <c r="A51" s="40" t="s">
        <v>2</v>
      </c>
      <c r="B51" s="41" t="s">
        <v>1</v>
      </c>
      <c r="C51" s="41" t="s">
        <v>18</v>
      </c>
      <c r="D51" s="41" t="s">
        <v>0</v>
      </c>
      <c r="E51" s="42" t="s">
        <v>3</v>
      </c>
      <c r="F51" s="103" t="s">
        <v>40</v>
      </c>
      <c r="G51" s="140"/>
      <c r="H51" s="43" t="s">
        <v>29</v>
      </c>
    </row>
    <row r="52" spans="1:8" s="1" customFormat="1" ht="15.75">
      <c r="A52" s="51" t="s">
        <v>10</v>
      </c>
      <c r="B52" s="61" t="s">
        <v>20</v>
      </c>
      <c r="C52" s="53" t="s">
        <v>53</v>
      </c>
      <c r="D52" s="61"/>
      <c r="E52" s="62" t="s">
        <v>19</v>
      </c>
      <c r="F52" s="108">
        <f>SUM(F54:F57)</f>
        <v>314620</v>
      </c>
      <c r="G52" s="151"/>
      <c r="H52" s="54" t="s">
        <v>19</v>
      </c>
    </row>
    <row r="53" spans="1:8" s="1" customFormat="1" ht="15">
      <c r="A53" s="4"/>
      <c r="B53" s="8"/>
      <c r="C53" s="96"/>
      <c r="D53" s="8"/>
      <c r="E53" s="97" t="s">
        <v>27</v>
      </c>
      <c r="F53" s="112" t="s">
        <v>19</v>
      </c>
      <c r="G53" s="158"/>
      <c r="H53" s="23"/>
    </row>
    <row r="54" spans="1:8" s="1" customFormat="1" ht="30">
      <c r="A54" s="9" t="s">
        <v>214</v>
      </c>
      <c r="B54" s="10" t="s">
        <v>19</v>
      </c>
      <c r="C54" s="10" t="s">
        <v>19</v>
      </c>
      <c r="D54" s="10" t="s">
        <v>28</v>
      </c>
      <c r="E54" s="68" t="s">
        <v>176</v>
      </c>
      <c r="F54" s="187">
        <v>20000</v>
      </c>
      <c r="G54" s="147" t="s">
        <v>169</v>
      </c>
      <c r="H54" s="23"/>
    </row>
    <row r="55" spans="1:8" s="14" customFormat="1" ht="30">
      <c r="A55" s="9" t="s">
        <v>215</v>
      </c>
      <c r="B55" s="10" t="s">
        <v>19</v>
      </c>
      <c r="C55" s="10" t="s">
        <v>19</v>
      </c>
      <c r="D55" s="10" t="s">
        <v>28</v>
      </c>
      <c r="E55" s="68" t="s">
        <v>117</v>
      </c>
      <c r="F55" s="187">
        <v>3620</v>
      </c>
      <c r="G55" s="147" t="s">
        <v>169</v>
      </c>
      <c r="H55" s="95" t="s">
        <v>50</v>
      </c>
    </row>
    <row r="56" spans="1:8" s="1" customFormat="1" ht="15">
      <c r="A56" s="9" t="s">
        <v>120</v>
      </c>
      <c r="B56" s="10" t="s">
        <v>19</v>
      </c>
      <c r="C56" s="10" t="s">
        <v>19</v>
      </c>
      <c r="D56" s="10" t="s">
        <v>17</v>
      </c>
      <c r="E56" s="68" t="s">
        <v>171</v>
      </c>
      <c r="F56" s="187">
        <v>250000</v>
      </c>
      <c r="G56" s="147" t="s">
        <v>170</v>
      </c>
      <c r="H56" s="23"/>
    </row>
    <row r="57" spans="1:8" s="14" customFormat="1" ht="30.75" thickBot="1">
      <c r="A57" s="9" t="s">
        <v>121</v>
      </c>
      <c r="B57" s="10" t="s">
        <v>19</v>
      </c>
      <c r="C57" s="10" t="s">
        <v>19</v>
      </c>
      <c r="D57" s="10" t="s">
        <v>17</v>
      </c>
      <c r="E57" s="68" t="s">
        <v>177</v>
      </c>
      <c r="F57" s="187">
        <v>41000</v>
      </c>
      <c r="G57" s="147" t="s">
        <v>169</v>
      </c>
      <c r="H57" s="95" t="s">
        <v>19</v>
      </c>
    </row>
    <row r="58" spans="1:8" s="1" customFormat="1" ht="15.75">
      <c r="A58" s="51" t="s">
        <v>11</v>
      </c>
      <c r="B58" s="61" t="s">
        <v>20</v>
      </c>
      <c r="C58" s="53" t="s">
        <v>34</v>
      </c>
      <c r="D58" s="61"/>
      <c r="E58" s="62" t="s">
        <v>19</v>
      </c>
      <c r="F58" s="108">
        <f>SUM(F60:F63)</f>
        <v>249200</v>
      </c>
      <c r="G58" s="151"/>
      <c r="H58" s="54" t="s">
        <v>19</v>
      </c>
    </row>
    <row r="59" spans="1:8" s="1" customFormat="1" ht="15">
      <c r="A59" s="4"/>
      <c r="B59" s="8"/>
      <c r="C59" s="96"/>
      <c r="D59" s="8"/>
      <c r="E59" s="97" t="s">
        <v>27</v>
      </c>
      <c r="F59" s="112" t="s">
        <v>19</v>
      </c>
      <c r="G59" s="158"/>
      <c r="H59" s="23"/>
    </row>
    <row r="60" spans="1:8" s="1" customFormat="1" ht="30">
      <c r="A60" s="9" t="s">
        <v>216</v>
      </c>
      <c r="B60" s="10" t="s">
        <v>19</v>
      </c>
      <c r="C60" s="10" t="s">
        <v>19</v>
      </c>
      <c r="D60" s="10" t="s">
        <v>17</v>
      </c>
      <c r="E60" s="68" t="s">
        <v>178</v>
      </c>
      <c r="F60" s="182">
        <v>230000</v>
      </c>
      <c r="G60" s="150" t="s">
        <v>169</v>
      </c>
      <c r="H60" s="23"/>
    </row>
    <row r="61" spans="1:8" s="14" customFormat="1" ht="30">
      <c r="A61" s="9" t="s">
        <v>217</v>
      </c>
      <c r="B61" s="10" t="s">
        <v>19</v>
      </c>
      <c r="C61" s="10" t="s">
        <v>19</v>
      </c>
      <c r="D61" s="10" t="s">
        <v>28</v>
      </c>
      <c r="E61" s="68" t="s">
        <v>179</v>
      </c>
      <c r="F61" s="182">
        <v>6000</v>
      </c>
      <c r="G61" s="159" t="s">
        <v>169</v>
      </c>
      <c r="H61" s="98"/>
    </row>
    <row r="62" spans="1:8" s="1" customFormat="1" ht="30">
      <c r="A62" s="9" t="s">
        <v>218</v>
      </c>
      <c r="B62" s="10" t="s">
        <v>19</v>
      </c>
      <c r="C62" s="10" t="s">
        <v>19</v>
      </c>
      <c r="D62" s="10" t="s">
        <v>28</v>
      </c>
      <c r="E62" s="68" t="s">
        <v>180</v>
      </c>
      <c r="F62" s="182">
        <v>10000</v>
      </c>
      <c r="G62" s="150" t="s">
        <v>169</v>
      </c>
      <c r="H62" s="23"/>
    </row>
    <row r="63" spans="1:8" s="14" customFormat="1" ht="30.75" thickBot="1">
      <c r="A63" s="9" t="s">
        <v>219</v>
      </c>
      <c r="B63" s="10" t="s">
        <v>19</v>
      </c>
      <c r="C63" s="10" t="s">
        <v>19</v>
      </c>
      <c r="D63" s="10" t="s">
        <v>28</v>
      </c>
      <c r="E63" s="68" t="s">
        <v>181</v>
      </c>
      <c r="F63" s="182">
        <v>3200</v>
      </c>
      <c r="G63" s="159" t="s">
        <v>169</v>
      </c>
      <c r="H63" s="98"/>
    </row>
    <row r="64" spans="1:8" s="1" customFormat="1" ht="15.75">
      <c r="A64" s="51" t="s">
        <v>12</v>
      </c>
      <c r="B64" s="61" t="s">
        <v>20</v>
      </c>
      <c r="C64" s="53" t="s">
        <v>63</v>
      </c>
      <c r="D64" s="61"/>
      <c r="E64" s="62" t="s">
        <v>19</v>
      </c>
      <c r="F64" s="108">
        <f>SUM(F66:F67)</f>
        <v>22000</v>
      </c>
      <c r="G64" s="151"/>
      <c r="H64" s="54" t="s">
        <v>19</v>
      </c>
    </row>
    <row r="65" spans="1:8" s="1" customFormat="1" ht="15">
      <c r="A65" s="4"/>
      <c r="B65" s="8"/>
      <c r="C65" s="96"/>
      <c r="D65" s="8"/>
      <c r="E65" s="97" t="s">
        <v>27</v>
      </c>
      <c r="F65" s="112" t="s">
        <v>19</v>
      </c>
      <c r="G65" s="158"/>
      <c r="H65" s="23"/>
    </row>
    <row r="66" spans="1:8" s="1" customFormat="1" ht="30">
      <c r="A66" s="4"/>
      <c r="B66" s="8"/>
      <c r="C66" s="96"/>
      <c r="D66" s="8" t="s">
        <v>17</v>
      </c>
      <c r="E66" s="97" t="s">
        <v>182</v>
      </c>
      <c r="F66" s="188">
        <v>12000</v>
      </c>
      <c r="G66" s="147" t="s">
        <v>169</v>
      </c>
      <c r="H66" s="23"/>
    </row>
    <row r="67" spans="1:8" s="1" customFormat="1" ht="30.75" thickBot="1">
      <c r="A67" s="9" t="s">
        <v>220</v>
      </c>
      <c r="B67" s="10" t="s">
        <v>19</v>
      </c>
      <c r="C67" s="10" t="s">
        <v>19</v>
      </c>
      <c r="D67" s="10" t="s">
        <v>17</v>
      </c>
      <c r="E67" s="68" t="s">
        <v>183</v>
      </c>
      <c r="F67" s="187">
        <v>10000</v>
      </c>
      <c r="G67" s="147" t="s">
        <v>169</v>
      </c>
      <c r="H67" s="23"/>
    </row>
    <row r="68" spans="1:8" s="1" customFormat="1" ht="15.75">
      <c r="A68" s="51" t="s">
        <v>13</v>
      </c>
      <c r="B68" s="61" t="s">
        <v>20</v>
      </c>
      <c r="C68" s="53" t="s">
        <v>135</v>
      </c>
      <c r="D68" s="61"/>
      <c r="E68" s="62" t="s">
        <v>19</v>
      </c>
      <c r="F68" s="108">
        <f>SUM(F70)</f>
        <v>9800</v>
      </c>
      <c r="G68" s="151"/>
      <c r="H68" s="54" t="s">
        <v>19</v>
      </c>
    </row>
    <row r="69" spans="1:8" s="1" customFormat="1" ht="15">
      <c r="A69" s="4"/>
      <c r="B69" s="8"/>
      <c r="C69" s="96"/>
      <c r="D69" s="8"/>
      <c r="E69" s="97" t="s">
        <v>27</v>
      </c>
      <c r="F69" s="112" t="s">
        <v>19</v>
      </c>
      <c r="G69" s="158"/>
      <c r="H69" s="23"/>
    </row>
    <row r="70" spans="1:8" s="1" customFormat="1" ht="30.75" thickBot="1">
      <c r="A70" s="9" t="s">
        <v>132</v>
      </c>
      <c r="B70" s="10" t="s">
        <v>19</v>
      </c>
      <c r="C70" s="10" t="s">
        <v>19</v>
      </c>
      <c r="D70" s="10" t="s">
        <v>28</v>
      </c>
      <c r="E70" s="68" t="s">
        <v>184</v>
      </c>
      <c r="F70" s="187">
        <v>9800</v>
      </c>
      <c r="G70" s="147" t="s">
        <v>169</v>
      </c>
      <c r="H70" s="23"/>
    </row>
    <row r="71" spans="1:8" s="1" customFormat="1" ht="15.75">
      <c r="A71" s="51" t="s">
        <v>45</v>
      </c>
      <c r="B71" s="61" t="s">
        <v>20</v>
      </c>
      <c r="C71" s="53" t="s">
        <v>185</v>
      </c>
      <c r="D71" s="61"/>
      <c r="E71" s="62" t="s">
        <v>19</v>
      </c>
      <c r="F71" s="108">
        <f>SUM(F73)</f>
        <v>200000</v>
      </c>
      <c r="G71" s="151"/>
      <c r="H71" s="54" t="s">
        <v>19</v>
      </c>
    </row>
    <row r="72" spans="1:8" s="1" customFormat="1" ht="15">
      <c r="A72" s="4"/>
      <c r="B72" s="8"/>
      <c r="C72" s="96"/>
      <c r="D72" s="8"/>
      <c r="E72" s="97" t="s">
        <v>27</v>
      </c>
      <c r="F72" s="112" t="s">
        <v>19</v>
      </c>
      <c r="G72" s="158"/>
      <c r="H72" s="23"/>
    </row>
    <row r="73" spans="1:8" s="1" customFormat="1" ht="15.75" thickBot="1">
      <c r="A73" s="9" t="s">
        <v>137</v>
      </c>
      <c r="B73" s="10" t="s">
        <v>19</v>
      </c>
      <c r="C73" s="10" t="s">
        <v>19</v>
      </c>
      <c r="D73" s="10" t="s">
        <v>17</v>
      </c>
      <c r="E73" s="68" t="s">
        <v>186</v>
      </c>
      <c r="F73" s="187">
        <v>200000</v>
      </c>
      <c r="G73" s="147" t="s">
        <v>169</v>
      </c>
      <c r="H73" s="23"/>
    </row>
    <row r="74" spans="1:8" s="1" customFormat="1" ht="15.75">
      <c r="A74" s="51" t="s">
        <v>55</v>
      </c>
      <c r="B74" s="61" t="s">
        <v>194</v>
      </c>
      <c r="C74" s="53" t="s">
        <v>195</v>
      </c>
      <c r="D74" s="61"/>
      <c r="E74" s="62" t="s">
        <v>19</v>
      </c>
      <c r="F74" s="108">
        <f>SUM(F76:F77)</f>
        <v>19000</v>
      </c>
      <c r="G74" s="151"/>
      <c r="H74" s="54" t="s">
        <v>19</v>
      </c>
    </row>
    <row r="75" spans="1:8" s="1" customFormat="1" ht="15">
      <c r="A75" s="4"/>
      <c r="B75" s="8"/>
      <c r="C75" s="96"/>
      <c r="D75" s="8"/>
      <c r="E75" s="97" t="s">
        <v>27</v>
      </c>
      <c r="F75" s="112" t="s">
        <v>19</v>
      </c>
      <c r="G75" s="158"/>
      <c r="H75" s="23"/>
    </row>
    <row r="76" spans="1:8" s="1" customFormat="1" ht="15">
      <c r="A76" s="4" t="s">
        <v>143</v>
      </c>
      <c r="B76" s="8"/>
      <c r="C76" s="96"/>
      <c r="D76" s="8" t="s">
        <v>17</v>
      </c>
      <c r="E76" s="97" t="s">
        <v>196</v>
      </c>
      <c r="F76" s="188">
        <v>12000</v>
      </c>
      <c r="G76" s="147" t="s">
        <v>169</v>
      </c>
      <c r="H76" s="23"/>
    </row>
    <row r="77" spans="1:8" s="1" customFormat="1" ht="30.75" thickBot="1">
      <c r="A77" s="9" t="s">
        <v>144</v>
      </c>
      <c r="B77" s="10" t="s">
        <v>19</v>
      </c>
      <c r="C77" s="10" t="s">
        <v>19</v>
      </c>
      <c r="D77" s="10" t="s">
        <v>28</v>
      </c>
      <c r="E77" s="68" t="s">
        <v>197</v>
      </c>
      <c r="F77" s="187">
        <v>7000</v>
      </c>
      <c r="G77" s="147" t="s">
        <v>169</v>
      </c>
      <c r="H77" s="23"/>
    </row>
    <row r="78" spans="1:8" s="1" customFormat="1" ht="15.75">
      <c r="A78" s="78" t="s">
        <v>154</v>
      </c>
      <c r="B78" s="61" t="s">
        <v>14</v>
      </c>
      <c r="C78" s="53" t="s">
        <v>133</v>
      </c>
      <c r="D78" s="61"/>
      <c r="E78" s="62" t="s">
        <v>19</v>
      </c>
      <c r="F78" s="108">
        <f>SUM(F80:F81)</f>
        <v>115000</v>
      </c>
      <c r="G78" s="151"/>
      <c r="H78" s="54" t="s">
        <v>19</v>
      </c>
    </row>
    <row r="79" spans="1:8" s="1" customFormat="1" ht="15">
      <c r="A79" s="4"/>
      <c r="B79" s="5"/>
      <c r="C79" s="5"/>
      <c r="D79" s="5"/>
      <c r="E79" s="33" t="s">
        <v>27</v>
      </c>
      <c r="F79" s="109" t="s">
        <v>19</v>
      </c>
      <c r="G79" s="145"/>
      <c r="H79" s="12"/>
    </row>
    <row r="80" spans="1:8" s="1" customFormat="1" ht="25.5">
      <c r="A80" s="9" t="s">
        <v>155</v>
      </c>
      <c r="B80" s="10" t="s">
        <v>19</v>
      </c>
      <c r="C80" s="10" t="s">
        <v>19</v>
      </c>
      <c r="D80" s="10" t="s">
        <v>17</v>
      </c>
      <c r="E80" s="66" t="s">
        <v>136</v>
      </c>
      <c r="F80" s="181">
        <v>80000</v>
      </c>
      <c r="G80" s="176" t="s">
        <v>169</v>
      </c>
      <c r="H80" s="101" t="s">
        <v>78</v>
      </c>
    </row>
    <row r="81" spans="1:8" s="1" customFormat="1" ht="30.75" thickBot="1">
      <c r="A81" s="9" t="s">
        <v>156</v>
      </c>
      <c r="B81" s="10"/>
      <c r="C81" s="48"/>
      <c r="D81" s="48" t="s">
        <v>17</v>
      </c>
      <c r="E81" s="66" t="s">
        <v>134</v>
      </c>
      <c r="F81" s="180">
        <v>35000</v>
      </c>
      <c r="G81" s="143" t="s">
        <v>169</v>
      </c>
      <c r="H81" s="94" t="s">
        <v>19</v>
      </c>
    </row>
    <row r="82" spans="1:8" s="1" customFormat="1" ht="15.75">
      <c r="A82" s="78" t="s">
        <v>157</v>
      </c>
      <c r="B82" s="61" t="s">
        <v>14</v>
      </c>
      <c r="C82" s="53" t="s">
        <v>54</v>
      </c>
      <c r="D82" s="61"/>
      <c r="E82" s="62" t="s">
        <v>19</v>
      </c>
      <c r="F82" s="108">
        <f>SUM(F84:F92)</f>
        <v>405500</v>
      </c>
      <c r="G82" s="151"/>
      <c r="H82" s="54" t="s">
        <v>19</v>
      </c>
    </row>
    <row r="83" spans="1:8" s="1" customFormat="1" ht="15">
      <c r="A83" s="4"/>
      <c r="B83" s="5"/>
      <c r="C83" s="5"/>
      <c r="D83" s="5"/>
      <c r="E83" s="33" t="s">
        <v>27</v>
      </c>
      <c r="F83" s="109" t="s">
        <v>19</v>
      </c>
      <c r="G83" s="145"/>
      <c r="H83" s="12"/>
    </row>
    <row r="84" spans="1:8" s="1" customFormat="1" ht="15">
      <c r="A84" s="9" t="s">
        <v>158</v>
      </c>
      <c r="B84" s="10" t="s">
        <v>19</v>
      </c>
      <c r="C84" s="10" t="s">
        <v>19</v>
      </c>
      <c r="D84" s="10" t="s">
        <v>17</v>
      </c>
      <c r="E84" s="66" t="s">
        <v>70</v>
      </c>
      <c r="F84" s="181">
        <v>100000</v>
      </c>
      <c r="G84" s="146" t="s">
        <v>169</v>
      </c>
      <c r="H84" s="19"/>
    </row>
    <row r="85" spans="1:8" s="14" customFormat="1" ht="45">
      <c r="A85" s="16" t="s">
        <v>159</v>
      </c>
      <c r="B85" s="17" t="s">
        <v>19</v>
      </c>
      <c r="C85" s="17" t="s">
        <v>19</v>
      </c>
      <c r="D85" s="17" t="s">
        <v>17</v>
      </c>
      <c r="E85" s="81" t="s">
        <v>140</v>
      </c>
      <c r="F85" s="189">
        <v>70000</v>
      </c>
      <c r="G85" s="150" t="s">
        <v>169</v>
      </c>
      <c r="H85" s="94" t="s">
        <v>19</v>
      </c>
    </row>
    <row r="86" spans="1:8" s="1" customFormat="1" ht="30">
      <c r="A86" s="16" t="s">
        <v>160</v>
      </c>
      <c r="B86" s="10" t="s">
        <v>19</v>
      </c>
      <c r="C86" s="10" t="s">
        <v>19</v>
      </c>
      <c r="D86" s="10" t="s">
        <v>17</v>
      </c>
      <c r="E86" s="66" t="s">
        <v>138</v>
      </c>
      <c r="F86" s="181">
        <v>25000</v>
      </c>
      <c r="G86" s="176" t="s">
        <v>169</v>
      </c>
      <c r="H86" s="19" t="s">
        <v>38</v>
      </c>
    </row>
    <row r="87" spans="1:8" s="1" customFormat="1" ht="30">
      <c r="A87" s="9" t="s">
        <v>161</v>
      </c>
      <c r="B87" s="83"/>
      <c r="C87" s="83"/>
      <c r="D87" s="83" t="s">
        <v>17</v>
      </c>
      <c r="E87" s="66" t="s">
        <v>139</v>
      </c>
      <c r="F87" s="180">
        <v>150000</v>
      </c>
      <c r="G87" s="143" t="s">
        <v>169</v>
      </c>
      <c r="H87" s="94" t="s">
        <v>19</v>
      </c>
    </row>
    <row r="88" spans="1:8" s="14" customFormat="1" ht="25.5">
      <c r="A88" s="16" t="s">
        <v>162</v>
      </c>
      <c r="B88" s="17" t="s">
        <v>19</v>
      </c>
      <c r="C88" s="17" t="s">
        <v>19</v>
      </c>
      <c r="D88" s="17" t="s">
        <v>17</v>
      </c>
      <c r="E88" s="81" t="s">
        <v>141</v>
      </c>
      <c r="F88" s="189">
        <v>2000</v>
      </c>
      <c r="G88" s="150" t="s">
        <v>169</v>
      </c>
      <c r="H88" s="94" t="s">
        <v>48</v>
      </c>
    </row>
    <row r="89" spans="1:8" s="1" customFormat="1" ht="45">
      <c r="A89" s="16" t="s">
        <v>221</v>
      </c>
      <c r="B89" s="10" t="s">
        <v>19</v>
      </c>
      <c r="C89" s="10" t="s">
        <v>19</v>
      </c>
      <c r="D89" s="10" t="s">
        <v>17</v>
      </c>
      <c r="E89" s="66" t="s">
        <v>237</v>
      </c>
      <c r="F89" s="181">
        <v>8500</v>
      </c>
      <c r="G89" s="176" t="s">
        <v>169</v>
      </c>
      <c r="H89" s="131" t="s">
        <v>236</v>
      </c>
    </row>
    <row r="90" spans="1:8" s="1" customFormat="1" ht="30">
      <c r="A90" s="9" t="s">
        <v>222</v>
      </c>
      <c r="B90" s="10"/>
      <c r="C90" s="10"/>
      <c r="D90" s="10" t="s">
        <v>17</v>
      </c>
      <c r="E90" s="66" t="s">
        <v>142</v>
      </c>
      <c r="F90" s="180">
        <v>30000</v>
      </c>
      <c r="G90" s="143" t="s">
        <v>169</v>
      </c>
      <c r="H90" s="94" t="s">
        <v>19</v>
      </c>
    </row>
    <row r="91" spans="1:8" s="1" customFormat="1" ht="45">
      <c r="A91" s="16" t="s">
        <v>223</v>
      </c>
      <c r="B91" s="10"/>
      <c r="C91" s="10"/>
      <c r="D91" s="10" t="s">
        <v>17</v>
      </c>
      <c r="E91" s="66" t="s">
        <v>198</v>
      </c>
      <c r="F91" s="180">
        <v>10000</v>
      </c>
      <c r="G91" s="143" t="s">
        <v>169</v>
      </c>
      <c r="H91" s="94" t="s">
        <v>19</v>
      </c>
    </row>
    <row r="92" spans="1:8" s="1" customFormat="1" ht="30">
      <c r="A92" s="9" t="s">
        <v>224</v>
      </c>
      <c r="B92" s="48"/>
      <c r="C92" s="48"/>
      <c r="D92" s="48" t="s">
        <v>17</v>
      </c>
      <c r="E92" s="66" t="s">
        <v>199</v>
      </c>
      <c r="F92" s="180">
        <v>10000</v>
      </c>
      <c r="G92" s="143" t="s">
        <v>169</v>
      </c>
      <c r="H92" s="94" t="s">
        <v>19</v>
      </c>
    </row>
    <row r="93" spans="1:8" s="1" customFormat="1" ht="15.75">
      <c r="A93" s="27"/>
      <c r="B93" s="6"/>
      <c r="C93" s="6"/>
      <c r="D93" s="6"/>
      <c r="E93" s="7"/>
      <c r="F93" s="110"/>
      <c r="G93" s="154"/>
      <c r="H93" s="60" t="s">
        <v>26</v>
      </c>
    </row>
    <row r="94" spans="1:7" ht="14.25" customHeight="1" thickBot="1">
      <c r="A94" s="63"/>
      <c r="B94" s="64"/>
      <c r="C94" s="64"/>
      <c r="D94" s="64"/>
      <c r="E94" s="65"/>
      <c r="F94" s="111"/>
      <c r="G94" s="155"/>
    </row>
    <row r="95" spans="1:8" ht="17.25" customHeight="1" thickBot="1">
      <c r="A95" s="40" t="s">
        <v>2</v>
      </c>
      <c r="B95" s="41" t="s">
        <v>1</v>
      </c>
      <c r="C95" s="41" t="s">
        <v>18</v>
      </c>
      <c r="D95" s="41" t="s">
        <v>0</v>
      </c>
      <c r="E95" s="42" t="s">
        <v>3</v>
      </c>
      <c r="F95" s="103" t="s">
        <v>40</v>
      </c>
      <c r="G95" s="140"/>
      <c r="H95" s="43" t="s">
        <v>29</v>
      </c>
    </row>
    <row r="96" spans="1:8" s="1" customFormat="1" ht="15.75">
      <c r="A96" s="78" t="s">
        <v>200</v>
      </c>
      <c r="B96" s="61" t="s">
        <v>14</v>
      </c>
      <c r="C96" s="53" t="s">
        <v>35</v>
      </c>
      <c r="D96" s="61"/>
      <c r="E96" s="62" t="s">
        <v>19</v>
      </c>
      <c r="F96" s="108">
        <f>SUM(F98:F102)</f>
        <v>38867</v>
      </c>
      <c r="G96" s="151"/>
      <c r="H96" s="54" t="s">
        <v>19</v>
      </c>
    </row>
    <row r="97" spans="1:8" s="1" customFormat="1" ht="15">
      <c r="A97" s="4"/>
      <c r="B97" s="5"/>
      <c r="C97" s="5"/>
      <c r="D97" s="5"/>
      <c r="E97" s="33" t="s">
        <v>27</v>
      </c>
      <c r="F97" s="109" t="s">
        <v>19</v>
      </c>
      <c r="G97" s="145"/>
      <c r="H97" s="12"/>
    </row>
    <row r="98" spans="1:8" s="1" customFormat="1" ht="25.5">
      <c r="A98" s="4" t="s">
        <v>201</v>
      </c>
      <c r="B98" s="5"/>
      <c r="C98" s="5"/>
      <c r="D98" s="5" t="s">
        <v>17</v>
      </c>
      <c r="E98" s="81" t="s">
        <v>145</v>
      </c>
      <c r="F98" s="189">
        <v>5000</v>
      </c>
      <c r="G98" s="150" t="s">
        <v>169</v>
      </c>
      <c r="H98" s="94" t="s">
        <v>46</v>
      </c>
    </row>
    <row r="99" spans="1:8" s="1" customFormat="1" ht="25.5">
      <c r="A99" s="4" t="s">
        <v>202</v>
      </c>
      <c r="B99" s="5"/>
      <c r="C99" s="5"/>
      <c r="D99" s="10" t="s">
        <v>28</v>
      </c>
      <c r="E99" s="81" t="s">
        <v>62</v>
      </c>
      <c r="F99" s="189">
        <v>6000</v>
      </c>
      <c r="G99" s="150" t="s">
        <v>169</v>
      </c>
      <c r="H99" s="94" t="s">
        <v>48</v>
      </c>
    </row>
    <row r="100" spans="1:8" s="1" customFormat="1" ht="38.25">
      <c r="A100" s="4" t="s">
        <v>203</v>
      </c>
      <c r="B100" s="5"/>
      <c r="C100" s="5"/>
      <c r="D100" s="5" t="s">
        <v>28</v>
      </c>
      <c r="E100" s="81" t="s">
        <v>146</v>
      </c>
      <c r="F100" s="189">
        <v>5000</v>
      </c>
      <c r="G100" s="150" t="s">
        <v>169</v>
      </c>
      <c r="H100" s="94" t="s">
        <v>52</v>
      </c>
    </row>
    <row r="101" spans="1:8" s="1" customFormat="1" ht="25.5">
      <c r="A101" s="4" t="s">
        <v>204</v>
      </c>
      <c r="B101" s="5"/>
      <c r="C101" s="5"/>
      <c r="D101" s="10" t="s">
        <v>17</v>
      </c>
      <c r="E101" s="81" t="s">
        <v>147</v>
      </c>
      <c r="F101" s="189">
        <v>7867</v>
      </c>
      <c r="G101" s="150" t="s">
        <v>169</v>
      </c>
      <c r="H101" s="94" t="s">
        <v>58</v>
      </c>
    </row>
    <row r="102" spans="1:8" s="1" customFormat="1" ht="59.25" customHeight="1" thickBot="1">
      <c r="A102" s="4" t="s">
        <v>225</v>
      </c>
      <c r="B102" s="5"/>
      <c r="C102" s="5"/>
      <c r="D102" s="10" t="s">
        <v>17</v>
      </c>
      <c r="E102" s="81" t="s">
        <v>251</v>
      </c>
      <c r="F102" s="189">
        <v>15000</v>
      </c>
      <c r="G102" s="150" t="s">
        <v>169</v>
      </c>
      <c r="H102" s="94" t="s">
        <v>19</v>
      </c>
    </row>
    <row r="103" spans="1:8" s="2" customFormat="1" ht="15.75">
      <c r="A103" s="51" t="s">
        <v>205</v>
      </c>
      <c r="B103" s="52" t="s">
        <v>36</v>
      </c>
      <c r="C103" s="52" t="s">
        <v>148</v>
      </c>
      <c r="D103" s="52"/>
      <c r="E103" s="34" t="s">
        <v>19</v>
      </c>
      <c r="F103" s="113">
        <f>SUM(F105:F108)</f>
        <v>528126</v>
      </c>
      <c r="G103" s="160"/>
      <c r="H103" s="54" t="s">
        <v>19</v>
      </c>
    </row>
    <row r="104" spans="1:8" s="1" customFormat="1" ht="15">
      <c r="A104" s="4"/>
      <c r="B104" s="5"/>
      <c r="C104" s="5"/>
      <c r="D104" s="5"/>
      <c r="E104" s="33" t="s">
        <v>27</v>
      </c>
      <c r="F104" s="109" t="s">
        <v>19</v>
      </c>
      <c r="G104" s="145"/>
      <c r="H104" s="12"/>
    </row>
    <row r="105" spans="1:8" s="1" customFormat="1" ht="30">
      <c r="A105" s="99" t="s">
        <v>206</v>
      </c>
      <c r="B105" s="10"/>
      <c r="C105" s="10"/>
      <c r="D105" s="10" t="s">
        <v>17</v>
      </c>
      <c r="E105" s="68" t="s">
        <v>149</v>
      </c>
      <c r="F105" s="190">
        <v>500000</v>
      </c>
      <c r="G105" s="176" t="s">
        <v>170</v>
      </c>
      <c r="H105" s="19"/>
    </row>
    <row r="106" spans="1:8" s="1" customFormat="1" ht="30">
      <c r="A106" s="18" t="s">
        <v>207</v>
      </c>
      <c r="B106" s="15"/>
      <c r="C106" s="15"/>
      <c r="D106" s="15" t="s">
        <v>28</v>
      </c>
      <c r="E106" s="68" t="s">
        <v>150</v>
      </c>
      <c r="F106" s="191">
        <v>6000</v>
      </c>
      <c r="G106" s="177" t="s">
        <v>169</v>
      </c>
      <c r="H106" s="94" t="s">
        <v>49</v>
      </c>
    </row>
    <row r="107" spans="1:8" s="1" customFormat="1" ht="25.5">
      <c r="A107" s="18" t="s">
        <v>208</v>
      </c>
      <c r="B107" s="15"/>
      <c r="C107" s="15"/>
      <c r="D107" s="15" t="s">
        <v>17</v>
      </c>
      <c r="E107" s="68" t="s">
        <v>151</v>
      </c>
      <c r="F107" s="190">
        <v>18126</v>
      </c>
      <c r="G107" s="146" t="s">
        <v>169</v>
      </c>
      <c r="H107" s="94" t="s">
        <v>153</v>
      </c>
    </row>
    <row r="108" spans="1:8" s="1" customFormat="1" ht="39" thickBot="1">
      <c r="A108" s="18" t="s">
        <v>209</v>
      </c>
      <c r="B108" s="15"/>
      <c r="C108" s="15"/>
      <c r="D108" s="15" t="s">
        <v>17</v>
      </c>
      <c r="E108" s="68" t="s">
        <v>152</v>
      </c>
      <c r="F108" s="182">
        <v>4000</v>
      </c>
      <c r="G108" s="146" t="s">
        <v>169</v>
      </c>
      <c r="H108" s="94" t="s">
        <v>59</v>
      </c>
    </row>
    <row r="109" spans="1:8" s="2" customFormat="1" ht="15.75">
      <c r="A109" s="51" t="s">
        <v>226</v>
      </c>
      <c r="B109" s="52" t="s">
        <v>21</v>
      </c>
      <c r="C109" s="52" t="s">
        <v>22</v>
      </c>
      <c r="D109" s="52"/>
      <c r="E109" s="34" t="s">
        <v>19</v>
      </c>
      <c r="F109" s="113">
        <f>SUM(F111:F117)</f>
        <v>272000</v>
      </c>
      <c r="G109" s="160"/>
      <c r="H109" s="54" t="s">
        <v>19</v>
      </c>
    </row>
    <row r="110" spans="1:8" s="1" customFormat="1" ht="15">
      <c r="A110" s="4"/>
      <c r="B110" s="5"/>
      <c r="C110" s="5"/>
      <c r="D110" s="5"/>
      <c r="E110" s="33" t="s">
        <v>27</v>
      </c>
      <c r="F110" s="109" t="s">
        <v>19</v>
      </c>
      <c r="G110" s="145"/>
      <c r="H110" s="12"/>
    </row>
    <row r="111" spans="1:8" s="1" customFormat="1" ht="45">
      <c r="A111" s="99" t="s">
        <v>227</v>
      </c>
      <c r="B111" s="10"/>
      <c r="C111" s="10"/>
      <c r="D111" s="10" t="s">
        <v>17</v>
      </c>
      <c r="E111" s="68" t="s">
        <v>165</v>
      </c>
      <c r="F111" s="181">
        <v>100000</v>
      </c>
      <c r="G111" s="176" t="s">
        <v>170</v>
      </c>
      <c r="H111" s="19"/>
    </row>
    <row r="112" spans="1:8" s="1" customFormat="1" ht="15">
      <c r="A112" s="18" t="s">
        <v>228</v>
      </c>
      <c r="B112" s="15"/>
      <c r="C112" s="15"/>
      <c r="D112" s="15" t="s">
        <v>28</v>
      </c>
      <c r="E112" s="68" t="s">
        <v>166</v>
      </c>
      <c r="F112" s="181">
        <v>16000</v>
      </c>
      <c r="G112" s="177" t="s">
        <v>169</v>
      </c>
      <c r="H112" s="94" t="s">
        <v>19</v>
      </c>
    </row>
    <row r="113" spans="1:8" s="1" customFormat="1" ht="45">
      <c r="A113" s="18" t="s">
        <v>229</v>
      </c>
      <c r="B113" s="15"/>
      <c r="C113" s="15"/>
      <c r="D113" s="15" t="s">
        <v>17</v>
      </c>
      <c r="E113" s="68" t="s">
        <v>163</v>
      </c>
      <c r="F113" s="191">
        <v>100000</v>
      </c>
      <c r="G113" s="146" t="s">
        <v>169</v>
      </c>
      <c r="H113" s="94" t="s">
        <v>19</v>
      </c>
    </row>
    <row r="114" spans="1:8" s="1" customFormat="1" ht="45">
      <c r="A114" s="99" t="s">
        <v>230</v>
      </c>
      <c r="B114" s="15"/>
      <c r="C114" s="15"/>
      <c r="D114" s="15" t="s">
        <v>17</v>
      </c>
      <c r="E114" s="68" t="s">
        <v>163</v>
      </c>
      <c r="F114" s="181">
        <v>8000</v>
      </c>
      <c r="G114" s="146" t="s">
        <v>169</v>
      </c>
      <c r="H114" s="94" t="s">
        <v>48</v>
      </c>
    </row>
    <row r="115" spans="1:8" s="1" customFormat="1" ht="30">
      <c r="A115" s="18" t="s">
        <v>231</v>
      </c>
      <c r="B115" s="15"/>
      <c r="C115" s="15"/>
      <c r="D115" s="15" t="s">
        <v>17</v>
      </c>
      <c r="E115" s="68" t="s">
        <v>164</v>
      </c>
      <c r="F115" s="181">
        <v>10000</v>
      </c>
      <c r="G115" s="146" t="s">
        <v>169</v>
      </c>
      <c r="H115" s="94" t="s">
        <v>47</v>
      </c>
    </row>
    <row r="116" spans="1:8" s="1" customFormat="1" ht="79.5" customHeight="1">
      <c r="A116" s="18" t="s">
        <v>232</v>
      </c>
      <c r="B116" s="15"/>
      <c r="C116" s="15"/>
      <c r="D116" s="15" t="s">
        <v>17</v>
      </c>
      <c r="E116" s="68" t="s">
        <v>252</v>
      </c>
      <c r="F116" s="181">
        <v>35000</v>
      </c>
      <c r="G116" s="146" t="s">
        <v>169</v>
      </c>
      <c r="H116" s="94" t="s">
        <v>19</v>
      </c>
    </row>
    <row r="117" spans="1:8" s="1" customFormat="1" ht="39" thickBot="1">
      <c r="A117" s="99" t="s">
        <v>233</v>
      </c>
      <c r="B117" s="15" t="s">
        <v>19</v>
      </c>
      <c r="C117" s="15" t="s">
        <v>19</v>
      </c>
      <c r="D117" s="15" t="s">
        <v>17</v>
      </c>
      <c r="E117" s="68" t="s">
        <v>234</v>
      </c>
      <c r="F117" s="181">
        <v>3000</v>
      </c>
      <c r="G117" s="146" t="s">
        <v>169</v>
      </c>
      <c r="H117" s="178" t="s">
        <v>235</v>
      </c>
    </row>
    <row r="118" spans="1:8" s="26" customFormat="1" ht="16.5" thickBot="1">
      <c r="A118" s="69"/>
      <c r="B118" s="24"/>
      <c r="C118" s="24"/>
      <c r="D118" s="24"/>
      <c r="E118" s="25" t="s">
        <v>37</v>
      </c>
      <c r="F118" s="114">
        <f>SUM(F109,F103,F96,F82,F78,F74,F71,F68,F64,F58,F52,F45,F42,F39,F36,F10,F7)</f>
        <v>8066389</v>
      </c>
      <c r="G118" s="161"/>
      <c r="H118" s="32" t="s">
        <v>19</v>
      </c>
    </row>
    <row r="119" spans="1:8" s="1" customFormat="1" ht="15.75">
      <c r="A119" s="27"/>
      <c r="B119" s="6"/>
      <c r="C119" s="6"/>
      <c r="D119" s="6"/>
      <c r="E119" s="7"/>
      <c r="F119" s="110"/>
      <c r="G119" s="154"/>
      <c r="H119" s="60" t="s">
        <v>26</v>
      </c>
    </row>
    <row r="120" spans="1:7" s="44" customFormat="1" ht="16.5" thickBot="1">
      <c r="A120" s="20"/>
      <c r="B120" s="21"/>
      <c r="C120" s="21"/>
      <c r="D120" s="21"/>
      <c r="E120" s="22"/>
      <c r="F120" s="115"/>
      <c r="G120" s="162"/>
    </row>
    <row r="121" spans="1:8" s="2" customFormat="1" ht="16.5" customHeight="1" thickBot="1">
      <c r="A121" s="202" t="s">
        <v>68</v>
      </c>
      <c r="B121" s="203"/>
      <c r="C121" s="203"/>
      <c r="D121" s="203"/>
      <c r="E121" s="203"/>
      <c r="F121" s="203"/>
      <c r="G121" s="203"/>
      <c r="H121" s="201"/>
    </row>
    <row r="122" spans="1:4" ht="13.5" thickBot="1">
      <c r="A122" s="35" t="s">
        <v>38</v>
      </c>
      <c r="B122" s="36"/>
      <c r="C122" s="36"/>
      <c r="D122" s="36"/>
    </row>
    <row r="123" spans="1:8" ht="13.5" thickBot="1">
      <c r="A123" s="40" t="s">
        <v>2</v>
      </c>
      <c r="B123" s="41" t="s">
        <v>1</v>
      </c>
      <c r="C123" s="41" t="s">
        <v>18</v>
      </c>
      <c r="D123" s="41" t="s">
        <v>0</v>
      </c>
      <c r="E123" s="42" t="s">
        <v>3</v>
      </c>
      <c r="F123" s="103" t="s">
        <v>40</v>
      </c>
      <c r="G123" s="140"/>
      <c r="H123" s="43" t="s">
        <v>29</v>
      </c>
    </row>
    <row r="124" spans="1:8" s="44" customFormat="1" ht="45.75" thickBot="1">
      <c r="A124" s="79" t="s">
        <v>30</v>
      </c>
      <c r="B124" s="8" t="s">
        <v>43</v>
      </c>
      <c r="C124" s="8" t="s">
        <v>44</v>
      </c>
      <c r="D124" s="8" t="s">
        <v>56</v>
      </c>
      <c r="E124" s="28" t="s">
        <v>116</v>
      </c>
      <c r="F124" s="116">
        <v>400000</v>
      </c>
      <c r="G124" s="144"/>
      <c r="H124" s="30" t="s">
        <v>19</v>
      </c>
    </row>
    <row r="125" spans="1:8" s="44" customFormat="1" ht="16.5" thickBot="1">
      <c r="A125" s="20"/>
      <c r="B125" s="21"/>
      <c r="C125" s="21"/>
      <c r="D125" s="21"/>
      <c r="E125" s="25" t="s">
        <v>37</v>
      </c>
      <c r="F125" s="117">
        <f>SUM(F124:F124)</f>
        <v>400000</v>
      </c>
      <c r="G125" s="161"/>
      <c r="H125" s="32" t="s">
        <v>19</v>
      </c>
    </row>
    <row r="126" spans="1:7" s="44" customFormat="1" ht="15.75">
      <c r="A126" s="20"/>
      <c r="B126" s="21"/>
      <c r="C126" s="21"/>
      <c r="D126" s="21"/>
      <c r="E126" s="76"/>
      <c r="F126" s="118"/>
      <c r="G126" s="162"/>
    </row>
    <row r="127" spans="1:7" s="44" customFormat="1" ht="15.75" thickBot="1">
      <c r="A127" s="20"/>
      <c r="B127" s="21"/>
      <c r="C127" s="21"/>
      <c r="D127" s="21"/>
      <c r="E127" s="22"/>
      <c r="F127" s="115"/>
      <c r="G127" s="163" t="s">
        <v>19</v>
      </c>
    </row>
    <row r="128" spans="1:8" s="2" customFormat="1" ht="16.5" customHeight="1" thickBot="1">
      <c r="A128" s="202" t="s">
        <v>64</v>
      </c>
      <c r="B128" s="203"/>
      <c r="C128" s="203"/>
      <c r="D128" s="203"/>
      <c r="E128" s="203"/>
      <c r="F128" s="203"/>
      <c r="G128" s="203"/>
      <c r="H128" s="201"/>
    </row>
    <row r="129" spans="1:4" ht="13.5" thickBot="1">
      <c r="A129" s="35" t="s">
        <v>38</v>
      </c>
      <c r="B129" s="36"/>
      <c r="C129" s="36"/>
      <c r="D129" s="36"/>
    </row>
    <row r="130" spans="1:8" ht="13.5" thickBot="1">
      <c r="A130" s="40" t="s">
        <v>2</v>
      </c>
      <c r="B130" s="41" t="s">
        <v>1</v>
      </c>
      <c r="C130" s="41" t="s">
        <v>18</v>
      </c>
      <c r="D130" s="41" t="s">
        <v>0</v>
      </c>
      <c r="E130" s="42" t="s">
        <v>3</v>
      </c>
      <c r="F130" s="103" t="s">
        <v>40</v>
      </c>
      <c r="G130" s="140"/>
      <c r="H130" s="43" t="s">
        <v>29</v>
      </c>
    </row>
    <row r="131" spans="1:8" s="44" customFormat="1" ht="45.75" thickBot="1">
      <c r="A131" s="79" t="s">
        <v>30</v>
      </c>
      <c r="B131" s="8" t="s">
        <v>36</v>
      </c>
      <c r="C131" s="8" t="s">
        <v>65</v>
      </c>
      <c r="D131" s="8" t="s">
        <v>66</v>
      </c>
      <c r="E131" s="28" t="s">
        <v>67</v>
      </c>
      <c r="F131" s="116">
        <v>100000</v>
      </c>
      <c r="G131" s="144"/>
      <c r="H131" s="30" t="s">
        <v>19</v>
      </c>
    </row>
    <row r="132" spans="1:8" s="44" customFormat="1" ht="16.5" thickBot="1">
      <c r="A132" s="20"/>
      <c r="B132" s="21"/>
      <c r="C132" s="21"/>
      <c r="D132" s="21"/>
      <c r="E132" s="25" t="s">
        <v>37</v>
      </c>
      <c r="F132" s="117">
        <f>SUM(F131:F131)</f>
        <v>100000</v>
      </c>
      <c r="G132" s="161"/>
      <c r="H132" s="32" t="s">
        <v>19</v>
      </c>
    </row>
    <row r="133" spans="1:7" s="44" customFormat="1" ht="15.75">
      <c r="A133" s="20"/>
      <c r="B133" s="21"/>
      <c r="C133" s="21"/>
      <c r="D133" s="21"/>
      <c r="E133" s="76"/>
      <c r="F133" s="118"/>
      <c r="G133" s="162"/>
    </row>
    <row r="134" spans="1:7" s="44" customFormat="1" ht="18" customHeight="1" thickBot="1">
      <c r="A134" s="70"/>
      <c r="B134" s="71"/>
      <c r="C134" s="71"/>
      <c r="D134" s="71"/>
      <c r="E134" s="45"/>
      <c r="F134" s="119"/>
      <c r="G134" s="163"/>
    </row>
    <row r="135" spans="1:8" s="2" customFormat="1" ht="33" customHeight="1" thickBot="1">
      <c r="A135" s="202" t="s">
        <v>122</v>
      </c>
      <c r="B135" s="203"/>
      <c r="C135" s="203"/>
      <c r="D135" s="203"/>
      <c r="E135" s="203"/>
      <c r="F135" s="203"/>
      <c r="G135" s="203"/>
      <c r="H135" s="201"/>
    </row>
    <row r="136" spans="1:6" ht="13.5" thickBot="1">
      <c r="A136" s="35" t="s">
        <v>38</v>
      </c>
      <c r="B136" s="36"/>
      <c r="C136" s="36"/>
      <c r="D136" s="36"/>
      <c r="F136" s="122"/>
    </row>
    <row r="137" spans="1:8" ht="13.5" thickBot="1">
      <c r="A137" s="40" t="s">
        <v>2</v>
      </c>
      <c r="B137" s="41" t="s">
        <v>1</v>
      </c>
      <c r="C137" s="41" t="s">
        <v>18</v>
      </c>
      <c r="D137" s="41" t="s">
        <v>0</v>
      </c>
      <c r="E137" s="42" t="s">
        <v>3</v>
      </c>
      <c r="F137" s="50" t="s">
        <v>40</v>
      </c>
      <c r="G137" s="164"/>
      <c r="H137" s="43" t="s">
        <v>29</v>
      </c>
    </row>
    <row r="138" spans="1:8" s="44" customFormat="1" ht="30.75" thickBot="1">
      <c r="A138" s="79" t="s">
        <v>30</v>
      </c>
      <c r="B138" s="8" t="s">
        <v>123</v>
      </c>
      <c r="C138" s="8" t="s">
        <v>124</v>
      </c>
      <c r="D138" s="8" t="s">
        <v>125</v>
      </c>
      <c r="E138" s="23" t="s">
        <v>126</v>
      </c>
      <c r="F138" s="135">
        <v>80000</v>
      </c>
      <c r="G138" s="165"/>
      <c r="H138" s="30" t="s">
        <v>19</v>
      </c>
    </row>
    <row r="139" spans="1:8" s="44" customFormat="1" ht="16.5" thickBot="1">
      <c r="A139" s="20"/>
      <c r="B139" s="6"/>
      <c r="C139" s="6"/>
      <c r="D139" s="6"/>
      <c r="E139" s="25" t="s">
        <v>37</v>
      </c>
      <c r="F139" s="117">
        <f>SUM(F138)</f>
        <v>80000</v>
      </c>
      <c r="G139" s="166"/>
      <c r="H139" s="32" t="s">
        <v>19</v>
      </c>
    </row>
    <row r="140" spans="1:8" s="44" customFormat="1" ht="15.75">
      <c r="A140" s="20"/>
      <c r="B140" s="6"/>
      <c r="C140" s="6"/>
      <c r="D140" s="6"/>
      <c r="E140" s="76"/>
      <c r="F140" s="84"/>
      <c r="G140" s="167"/>
      <c r="H140" s="45" t="s">
        <v>57</v>
      </c>
    </row>
    <row r="141" spans="1:7" s="44" customFormat="1" ht="16.5" thickBot="1">
      <c r="A141" s="20"/>
      <c r="B141" s="21"/>
      <c r="C141" s="21"/>
      <c r="D141" s="21"/>
      <c r="E141" s="76"/>
      <c r="F141" s="84"/>
      <c r="G141" s="162"/>
    </row>
    <row r="142" spans="1:8" s="2" customFormat="1" ht="16.5" customHeight="1" thickBot="1">
      <c r="A142" s="202" t="s">
        <v>127</v>
      </c>
      <c r="B142" s="203"/>
      <c r="C142" s="203"/>
      <c r="D142" s="203"/>
      <c r="E142" s="203"/>
      <c r="F142" s="203"/>
      <c r="G142" s="203"/>
      <c r="H142" s="201"/>
    </row>
    <row r="143" spans="1:6" ht="13.5" thickBot="1">
      <c r="A143" s="35" t="s">
        <v>38</v>
      </c>
      <c r="B143" s="36"/>
      <c r="C143" s="36"/>
      <c r="D143" s="36"/>
      <c r="E143" s="123"/>
      <c r="F143" s="122"/>
    </row>
    <row r="144" spans="1:8" ht="13.5" thickBot="1">
      <c r="A144" s="40" t="s">
        <v>2</v>
      </c>
      <c r="B144" s="41" t="s">
        <v>1</v>
      </c>
      <c r="C144" s="41" t="s">
        <v>18</v>
      </c>
      <c r="D144" s="41" t="s">
        <v>0</v>
      </c>
      <c r="E144" s="124" t="s">
        <v>128</v>
      </c>
      <c r="F144" s="50" t="s">
        <v>40</v>
      </c>
      <c r="G144" s="168" t="s">
        <v>19</v>
      </c>
      <c r="H144" s="43" t="s">
        <v>29</v>
      </c>
    </row>
    <row r="145" spans="1:8" s="44" customFormat="1" ht="15.75">
      <c r="A145" s="79" t="s">
        <v>4</v>
      </c>
      <c r="B145" s="8" t="s">
        <v>24</v>
      </c>
      <c r="C145" s="8" t="s">
        <v>173</v>
      </c>
      <c r="D145" s="8" t="s">
        <v>129</v>
      </c>
      <c r="E145" s="125" t="s">
        <v>172</v>
      </c>
      <c r="F145" s="135">
        <v>500000</v>
      </c>
      <c r="G145" s="169" t="s">
        <v>19</v>
      </c>
      <c r="H145" s="30" t="s">
        <v>19</v>
      </c>
    </row>
    <row r="146" spans="1:8" s="44" customFormat="1" ht="15.75">
      <c r="A146" s="4" t="s">
        <v>5</v>
      </c>
      <c r="B146" s="8" t="s">
        <v>14</v>
      </c>
      <c r="C146" s="8" t="s">
        <v>35</v>
      </c>
      <c r="D146" s="8" t="s">
        <v>129</v>
      </c>
      <c r="E146" s="125" t="s">
        <v>130</v>
      </c>
      <c r="F146" s="135">
        <v>500000</v>
      </c>
      <c r="G146" s="169" t="s">
        <v>19</v>
      </c>
      <c r="H146" s="30" t="s">
        <v>19</v>
      </c>
    </row>
    <row r="147" spans="1:8" s="44" customFormat="1" ht="16.5" thickBot="1">
      <c r="A147" s="4" t="s">
        <v>6</v>
      </c>
      <c r="B147" s="8" t="s">
        <v>14</v>
      </c>
      <c r="C147" s="8" t="s">
        <v>35</v>
      </c>
      <c r="D147" s="8" t="s">
        <v>129</v>
      </c>
      <c r="E147" s="125" t="s">
        <v>131</v>
      </c>
      <c r="F147" s="135">
        <v>700000</v>
      </c>
      <c r="G147" s="169" t="s">
        <v>19</v>
      </c>
      <c r="H147" s="30" t="s">
        <v>19</v>
      </c>
    </row>
    <row r="148" spans="1:8" s="44" customFormat="1" ht="16.5" thickBot="1">
      <c r="A148" s="20"/>
      <c r="B148" s="21"/>
      <c r="C148" s="21"/>
      <c r="D148" s="21"/>
      <c r="E148" s="126" t="s">
        <v>37</v>
      </c>
      <c r="F148" s="117">
        <f>SUM(F145:F147)</f>
        <v>1700000</v>
      </c>
      <c r="G148" s="170" t="s">
        <v>19</v>
      </c>
      <c r="H148" s="32" t="s">
        <v>19</v>
      </c>
    </row>
    <row r="149" spans="1:8" s="44" customFormat="1" ht="15.75">
      <c r="A149" s="20"/>
      <c r="B149" s="21"/>
      <c r="C149" s="21"/>
      <c r="D149" s="21"/>
      <c r="E149" s="128"/>
      <c r="F149" s="84"/>
      <c r="G149" s="162"/>
      <c r="H149" s="85"/>
    </row>
    <row r="150" spans="1:8" s="44" customFormat="1" ht="16.5" thickBot="1">
      <c r="A150" s="20"/>
      <c r="B150" s="21"/>
      <c r="C150" s="21"/>
      <c r="D150" s="21"/>
      <c r="E150" s="128"/>
      <c r="F150" s="84"/>
      <c r="G150" s="162"/>
      <c r="H150" s="85"/>
    </row>
    <row r="151" spans="1:8" s="2" customFormat="1" ht="16.5" customHeight="1" thickBot="1">
      <c r="A151" s="202" t="s">
        <v>249</v>
      </c>
      <c r="B151" s="204"/>
      <c r="C151" s="204"/>
      <c r="D151" s="204"/>
      <c r="E151" s="204"/>
      <c r="F151" s="204"/>
      <c r="G151" s="204"/>
      <c r="H151" s="205"/>
    </row>
    <row r="152" spans="1:7" s="1" customFormat="1" ht="16.5" thickBot="1">
      <c r="A152" s="132" t="s">
        <v>38</v>
      </c>
      <c r="B152" s="133"/>
      <c r="C152" s="133"/>
      <c r="D152" s="133"/>
      <c r="E152" s="3"/>
      <c r="F152" s="3"/>
      <c r="G152" s="154"/>
    </row>
    <row r="153" spans="1:8" ht="13.5" thickBot="1">
      <c r="A153" s="40" t="s">
        <v>2</v>
      </c>
      <c r="B153" s="41" t="s">
        <v>1</v>
      </c>
      <c r="C153" s="41" t="s">
        <v>18</v>
      </c>
      <c r="D153" s="41" t="s">
        <v>0</v>
      </c>
      <c r="E153" s="42" t="s">
        <v>3</v>
      </c>
      <c r="F153" s="130" t="s">
        <v>40</v>
      </c>
      <c r="G153" s="171"/>
      <c r="H153" s="43" t="s">
        <v>29</v>
      </c>
    </row>
    <row r="154" spans="1:8" s="14" customFormat="1" ht="30.75" thickBot="1">
      <c r="A154" s="79" t="s">
        <v>30</v>
      </c>
      <c r="B154" s="8" t="s">
        <v>41</v>
      </c>
      <c r="C154" s="8" t="s">
        <v>167</v>
      </c>
      <c r="D154" s="8" t="s">
        <v>168</v>
      </c>
      <c r="E154" s="28" t="s">
        <v>250</v>
      </c>
      <c r="F154" s="116">
        <v>1280000</v>
      </c>
      <c r="G154" s="169"/>
      <c r="H154" s="30" t="s">
        <v>19</v>
      </c>
    </row>
    <row r="155" spans="1:8" s="14" customFormat="1" ht="60.75" thickBot="1">
      <c r="A155" s="79" t="s">
        <v>246</v>
      </c>
      <c r="B155" s="8" t="s">
        <v>123</v>
      </c>
      <c r="C155" s="8" t="s">
        <v>247</v>
      </c>
      <c r="D155" s="8" t="s">
        <v>168</v>
      </c>
      <c r="E155" s="28" t="s">
        <v>248</v>
      </c>
      <c r="F155" s="116">
        <v>21536</v>
      </c>
      <c r="G155" s="169"/>
      <c r="H155" s="30" t="s">
        <v>19</v>
      </c>
    </row>
    <row r="156" spans="1:8" s="14" customFormat="1" ht="18" customHeight="1" thickBot="1">
      <c r="A156" s="20"/>
      <c r="B156" s="21"/>
      <c r="C156" s="21"/>
      <c r="D156" s="21"/>
      <c r="E156" s="25" t="s">
        <v>37</v>
      </c>
      <c r="F156" s="117">
        <f>SUM(F154:F155)</f>
        <v>1301536</v>
      </c>
      <c r="G156" s="170"/>
      <c r="H156" s="32" t="s">
        <v>19</v>
      </c>
    </row>
    <row r="157" spans="1:7" s="44" customFormat="1" ht="15.75">
      <c r="A157" s="20"/>
      <c r="B157" s="21"/>
      <c r="C157" s="21"/>
      <c r="D157" s="21"/>
      <c r="E157" s="76"/>
      <c r="F157" s="84"/>
      <c r="G157" s="162"/>
    </row>
    <row r="158" spans="1:7" s="44" customFormat="1" ht="16.5" thickBot="1">
      <c r="A158" s="20"/>
      <c r="B158" s="21"/>
      <c r="C158" s="21"/>
      <c r="D158" s="21"/>
      <c r="E158" s="76"/>
      <c r="F158" s="84"/>
      <c r="G158" s="162"/>
    </row>
    <row r="159" spans="1:8" s="2" customFormat="1" ht="16.5" customHeight="1" thickBot="1">
      <c r="A159" s="202" t="s">
        <v>242</v>
      </c>
      <c r="B159" s="203"/>
      <c r="C159" s="203"/>
      <c r="D159" s="203"/>
      <c r="E159" s="203"/>
      <c r="F159" s="203"/>
      <c r="G159" s="203"/>
      <c r="H159" s="201"/>
    </row>
    <row r="160" spans="1:4" ht="13.5" thickBot="1">
      <c r="A160" s="35" t="s">
        <v>38</v>
      </c>
      <c r="B160" s="36"/>
      <c r="C160" s="36"/>
      <c r="D160" s="36"/>
    </row>
    <row r="161" spans="1:8" ht="13.5" thickBot="1">
      <c r="A161" s="40" t="s">
        <v>2</v>
      </c>
      <c r="B161" s="41" t="s">
        <v>1</v>
      </c>
      <c r="C161" s="41" t="s">
        <v>18</v>
      </c>
      <c r="D161" s="41" t="s">
        <v>0</v>
      </c>
      <c r="E161" s="42" t="s">
        <v>3</v>
      </c>
      <c r="F161" s="103" t="s">
        <v>40</v>
      </c>
      <c r="G161" s="140"/>
      <c r="H161" s="43" t="s">
        <v>29</v>
      </c>
    </row>
    <row r="162" spans="1:8" s="44" customFormat="1" ht="30.75" thickBot="1">
      <c r="A162" s="79" t="s">
        <v>30</v>
      </c>
      <c r="B162" s="8" t="s">
        <v>43</v>
      </c>
      <c r="C162" s="8" t="s">
        <v>240</v>
      </c>
      <c r="D162" s="8" t="s">
        <v>241</v>
      </c>
      <c r="E162" s="28" t="s">
        <v>243</v>
      </c>
      <c r="F162" s="116">
        <v>42500</v>
      </c>
      <c r="G162" s="144"/>
      <c r="H162" s="30" t="s">
        <v>19</v>
      </c>
    </row>
    <row r="163" spans="1:8" s="44" customFormat="1" ht="16.5" thickBot="1">
      <c r="A163" s="20"/>
      <c r="B163" s="21"/>
      <c r="C163" s="21"/>
      <c r="D163" s="21"/>
      <c r="E163" s="25" t="s">
        <v>37</v>
      </c>
      <c r="F163" s="117">
        <f>SUM(F162:F162)</f>
        <v>42500</v>
      </c>
      <c r="G163" s="161"/>
      <c r="H163" s="32" t="s">
        <v>19</v>
      </c>
    </row>
    <row r="164" spans="1:8" s="44" customFormat="1" ht="15.75">
      <c r="A164" s="20"/>
      <c r="B164" s="21"/>
      <c r="C164" s="21"/>
      <c r="D164" s="21"/>
      <c r="E164" s="76"/>
      <c r="F164" s="118"/>
      <c r="G164" s="172"/>
      <c r="H164" s="85"/>
    </row>
    <row r="165" spans="1:8" s="44" customFormat="1" ht="16.5" thickBot="1">
      <c r="A165" s="20"/>
      <c r="B165" s="21"/>
      <c r="C165" s="21"/>
      <c r="D165" s="21"/>
      <c r="E165" s="137"/>
      <c r="F165" s="138"/>
      <c r="G165" s="173"/>
      <c r="H165" s="129"/>
    </row>
    <row r="166" spans="1:8" s="44" customFormat="1" ht="16.5" thickBot="1">
      <c r="A166" s="72"/>
      <c r="B166" s="134"/>
      <c r="C166" s="73"/>
      <c r="D166" s="73"/>
      <c r="E166" s="127" t="s">
        <v>39</v>
      </c>
      <c r="F166" s="193">
        <f>SUM(,F163,F156,F148,F139,F132,F125,F118)</f>
        <v>11690425</v>
      </c>
      <c r="G166" s="174" t="s">
        <v>19</v>
      </c>
      <c r="H166" s="136"/>
    </row>
    <row r="167" spans="1:7" s="44" customFormat="1" ht="15">
      <c r="A167" s="74"/>
      <c r="B167" s="6"/>
      <c r="C167" s="6"/>
      <c r="D167" s="6"/>
      <c r="E167" s="22"/>
      <c r="F167" s="115"/>
      <c r="G167" s="175"/>
    </row>
    <row r="168" spans="1:7" ht="12.75">
      <c r="A168" s="35"/>
      <c r="B168" s="75"/>
      <c r="C168" s="75"/>
      <c r="D168" s="75"/>
      <c r="E168" s="67"/>
      <c r="F168" s="120"/>
      <c r="G168" s="175"/>
    </row>
    <row r="169" spans="1:4" ht="12.75">
      <c r="A169" s="35"/>
      <c r="B169" s="36"/>
      <c r="C169" s="36"/>
      <c r="D169" s="36"/>
    </row>
    <row r="170" spans="1:8" ht="12.75">
      <c r="A170" s="35"/>
      <c r="B170" s="36"/>
      <c r="C170" s="36"/>
      <c r="D170" s="36"/>
      <c r="H170" s="60" t="s">
        <v>19</v>
      </c>
    </row>
    <row r="171" spans="1:7" ht="12.75">
      <c r="A171" s="35"/>
      <c r="B171" s="36"/>
      <c r="C171" s="36"/>
      <c r="D171" s="36"/>
      <c r="F171" s="102" t="s">
        <v>19</v>
      </c>
      <c r="G171" s="139" t="s">
        <v>19</v>
      </c>
    </row>
    <row r="172" spans="1:7" ht="12.75">
      <c r="A172" s="35"/>
      <c r="B172" s="36"/>
      <c r="C172" s="36"/>
      <c r="D172" s="36"/>
      <c r="F172" s="102" t="s">
        <v>19</v>
      </c>
      <c r="G172" s="139" t="s">
        <v>19</v>
      </c>
    </row>
    <row r="173" spans="1:8" ht="12.75">
      <c r="A173" s="35"/>
      <c r="B173" s="36"/>
      <c r="C173" s="36"/>
      <c r="D173" s="36"/>
      <c r="F173" s="102" t="s">
        <v>19</v>
      </c>
      <c r="G173" s="139" t="s">
        <v>19</v>
      </c>
      <c r="H173" s="39" t="s">
        <v>19</v>
      </c>
    </row>
    <row r="174" spans="1:8" ht="12.75">
      <c r="A174" s="35"/>
      <c r="B174" s="36"/>
      <c r="C174" s="36"/>
      <c r="D174" s="36"/>
      <c r="G174" s="139" t="s">
        <v>244</v>
      </c>
      <c r="H174" s="192">
        <f>SUM(F7,F13,F15:F35,F38,F41,F44,F45,F54:F55,F57,F58,F64,F68,F71,F74,F78,F82,F96,F106:F108,F112:F117)</f>
        <v>4816389</v>
      </c>
    </row>
    <row r="175" spans="1:8" ht="15">
      <c r="A175" s="3"/>
      <c r="B175" s="36"/>
      <c r="C175" s="36"/>
      <c r="D175" s="36"/>
      <c r="G175" s="139" t="s">
        <v>245</v>
      </c>
      <c r="H175" s="192">
        <f>SUM(F12,F14,F56,F105,F111,)</f>
        <v>3250000</v>
      </c>
    </row>
    <row r="176" spans="2:8" ht="15.75">
      <c r="B176" s="29"/>
      <c r="C176" s="29"/>
      <c r="D176" s="29"/>
      <c r="E176" s="3"/>
      <c r="F176" s="121" t="s">
        <v>19</v>
      </c>
      <c r="G176" s="154"/>
      <c r="H176" s="192">
        <f>SUM(H174:H175)</f>
        <v>8066389</v>
      </c>
    </row>
    <row r="178" ht="12.75">
      <c r="H178" s="192">
        <f>SUM(F125,F132,F139,F156,F163)</f>
        <v>1924036</v>
      </c>
    </row>
    <row r="221" ht="12.75">
      <c r="H221" s="179" t="s">
        <v>238</v>
      </c>
    </row>
  </sheetData>
  <sheetProtection/>
  <mergeCells count="9">
    <mergeCell ref="B1:I1"/>
    <mergeCell ref="A2:G2"/>
    <mergeCell ref="A4:H4"/>
    <mergeCell ref="A159:H159"/>
    <mergeCell ref="A151:H151"/>
    <mergeCell ref="A142:H142"/>
    <mergeCell ref="A135:H135"/>
    <mergeCell ref="A128:H128"/>
    <mergeCell ref="A121:H121"/>
  </mergeCells>
  <printOptions/>
  <pageMargins left="0.75" right="0.75" top="1" bottom="1" header="0.5" footer="0.5"/>
  <pageSetup orientation="portrait" paperSize="9" scale="61" r:id="rId1"/>
  <rowBreaks count="4" manualBreakCount="4">
    <brk id="49" max="7" man="1"/>
    <brk id="93" max="7" man="1"/>
    <brk id="140" max="7" man="1"/>
    <brk id="173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</dc:creator>
  <cp:keywords/>
  <dc:description/>
  <cp:lastModifiedBy>Jarosław</cp:lastModifiedBy>
  <cp:lastPrinted>2015-12-16T10:04:36Z</cp:lastPrinted>
  <dcterms:created xsi:type="dcterms:W3CDTF">2009-11-14T19:55:31Z</dcterms:created>
  <dcterms:modified xsi:type="dcterms:W3CDTF">2016-01-04T10:58:49Z</dcterms:modified>
  <cp:category/>
  <cp:version/>
  <cp:contentType/>
  <cp:contentStatus/>
</cp:coreProperties>
</file>