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<sst xmlns="http://schemas.openxmlformats.org/spreadsheetml/2006/main" count="202" uniqueCount="86">
  <si>
    <t>Nieruchomość</t>
  </si>
  <si>
    <t xml:space="preserve"> las – tzw. park akacjowy </t>
  </si>
  <si>
    <t xml:space="preserve"> 768, 770</t>
  </si>
  <si>
    <t xml:space="preserve">droga gminna położona między cmentarzem a ogrodami działkowymi </t>
  </si>
  <si>
    <t xml:space="preserve">644/2, 691/13 </t>
  </si>
  <si>
    <r>
      <t>nieruchomość u zbiegu ulic: Ks. P. Wawrzyniaka, Szpitalnej i Sikorskiego</t>
    </r>
    <r>
      <rPr>
        <sz val="11"/>
        <color indexed="8"/>
        <rFont val="Times New Roman"/>
        <family val="1"/>
      </rPr>
      <t xml:space="preserve"> </t>
    </r>
  </si>
  <si>
    <t>1930/2</t>
  </si>
  <si>
    <t>osiedlowe tereny zielone w Hanulinie</t>
  </si>
  <si>
    <t xml:space="preserve">park  </t>
  </si>
  <si>
    <t xml:space="preserve"> 836</t>
  </si>
  <si>
    <r>
      <t>park 700-Lecia przy ulicy Zachodniej</t>
    </r>
    <r>
      <rPr>
        <sz val="11"/>
        <color indexed="8"/>
        <rFont val="Times New Roman"/>
        <family val="1"/>
      </rPr>
      <t xml:space="preserve"> </t>
    </r>
  </si>
  <si>
    <r>
      <t>park miejski przy ulicy Dąbrowskiego</t>
    </r>
    <r>
      <rPr>
        <sz val="11"/>
        <color indexed="8"/>
        <rFont val="Times New Roman"/>
        <family val="1"/>
      </rPr>
      <t xml:space="preserve"> </t>
    </r>
  </si>
  <si>
    <t>1769, 1770, 1771, 1772, 1777/1, 1778/1, 1779</t>
  </si>
  <si>
    <t>wpisany do rejestru zabytków</t>
  </si>
  <si>
    <t>1953/4</t>
  </si>
  <si>
    <t xml:space="preserve">rów na odcinku wzdłuż nieruchomości 777 i 770 </t>
  </si>
  <si>
    <t xml:space="preserve"> 855 </t>
  </si>
  <si>
    <r>
      <t>skwer przy ulicy Bocznej</t>
    </r>
    <r>
      <rPr>
        <sz val="11"/>
        <color indexed="8"/>
        <rFont val="Times New Roman"/>
        <family val="1"/>
      </rPr>
      <t xml:space="preserve"> </t>
    </r>
  </si>
  <si>
    <t>642/3, część 643/1 oraz 624/5</t>
  </si>
  <si>
    <r>
      <t>skwer przy ulicy Gimnazjalnej</t>
    </r>
    <r>
      <rPr>
        <sz val="11"/>
        <color indexed="8"/>
        <rFont val="Times New Roman"/>
        <family val="1"/>
      </rPr>
      <t xml:space="preserve"> </t>
    </r>
  </si>
  <si>
    <t>część działki 2009</t>
  </si>
  <si>
    <r>
      <t xml:space="preserve">teren zielony  przy ulicy Kościuszki </t>
    </r>
    <r>
      <rPr>
        <sz val="11"/>
        <color indexed="8"/>
        <rFont val="Times New Roman"/>
        <family val="1"/>
      </rPr>
      <t>(między budynkami Kościuszki 5 i Kościuszki 9)</t>
    </r>
  </si>
  <si>
    <t>1955, 1956/4</t>
  </si>
  <si>
    <t xml:space="preserve">teren zielony przy ul. Ruchu Oporu </t>
  </si>
  <si>
    <t>2578/2</t>
  </si>
  <si>
    <t>umowa nie obejmuje sprzątania placu zabaw znajdującego się na terenie nieruchomości 2578/2,</t>
  </si>
  <si>
    <r>
      <t>teren zielony przy ulicy Lipowej</t>
    </r>
    <r>
      <rPr>
        <sz val="11"/>
        <color indexed="8"/>
        <rFont val="Times New Roman"/>
        <family val="1"/>
      </rPr>
      <t xml:space="preserve"> </t>
    </r>
  </si>
  <si>
    <t xml:space="preserve">1597, 1602/1 </t>
  </si>
  <si>
    <t xml:space="preserve">teren zielony u zbiegu ulic Aleje Marcinkowskiego, Walki Młodych i Tysiąclecia </t>
  </si>
  <si>
    <t xml:space="preserve">trawnik wokół parkingu przy kinie „Sokolnia” u zbiegu ulic Aleje Marcinkowskiego i Walki Młodych </t>
  </si>
  <si>
    <t>1524/1, 1523/1</t>
  </si>
  <si>
    <r>
      <t>trawniki na działce  sąsiadującej z ulicą Sienkiewicza</t>
    </r>
    <r>
      <rPr>
        <sz val="11"/>
        <color indexed="8"/>
        <rFont val="Times New Roman"/>
        <family val="1"/>
      </rPr>
      <t xml:space="preserve"> </t>
    </r>
  </si>
  <si>
    <t>2095/3</t>
  </si>
  <si>
    <t>a</t>
  </si>
  <si>
    <t>b</t>
  </si>
  <si>
    <r>
      <t>trawniki w pasie drogowym ulicy Sienkiewicza</t>
    </r>
    <r>
      <rPr>
        <sz val="11"/>
        <color indexed="8"/>
        <rFont val="Times New Roman"/>
        <family val="1"/>
      </rPr>
      <t xml:space="preserve"> </t>
    </r>
  </si>
  <si>
    <t>1929/1, 1889</t>
  </si>
  <si>
    <r>
      <t>tzw. „mały park” przy ulicy Szpitalnej</t>
    </r>
    <r>
      <rPr>
        <sz val="11"/>
        <color indexed="8"/>
        <rFont val="Times New Roman"/>
        <family val="1"/>
      </rPr>
      <t xml:space="preserve"> </t>
    </r>
  </si>
  <si>
    <t>1932/2, 1933/2, 1934, 1935, 1936, 1937/2</t>
  </si>
  <si>
    <t>umowa nie obejmuje sprzątania placu zabaw znajdującego się na terenie „małego parku”,</t>
  </si>
  <si>
    <t>d</t>
  </si>
  <si>
    <t>910/1</t>
  </si>
  <si>
    <t>" Szczegółowy wykaz terenów zieleni miejskiej objętych przedmiotem umowy"</t>
  </si>
  <si>
    <t>Nr geodezyjny działki wraz z linkiem to mapy</t>
  </si>
  <si>
    <t xml:space="preserve">Uwagi dotyczące wykonawstwa </t>
  </si>
  <si>
    <t>[ m2 ]</t>
  </si>
  <si>
    <t>Lp.</t>
  </si>
  <si>
    <t>dł. 170 mb</t>
  </si>
  <si>
    <r>
      <t>park Starościńki przy ulicy Ks. Magnuszewskiego</t>
    </r>
    <r>
      <rPr>
        <sz val="11"/>
        <color indexed="8"/>
        <rFont val="Times New Roman"/>
        <family val="1"/>
      </rPr>
      <t xml:space="preserve"> </t>
    </r>
  </si>
  <si>
    <t>RAZEM POWIERZCHNIA TERENÓW ZIELENI MIEJSKIEJ:</t>
  </si>
  <si>
    <t>Al. Marcinkowskiego ( teren zielony między blokami 17 - 19)</t>
  </si>
  <si>
    <t>nieruchomości położone za ulicą Boczną (obok NETTO)</t>
  </si>
  <si>
    <t>Załącznik nr 1 do szczegółowego opsiu przedmiotu zamówienia związanego z Pielęgnacją wraz z utrzymaniem terenów zieleni miejskiej położonych w obrębie Miasta Kępno oraz Osiedla Hanulin (z wyłączeniem skweru przy ul. Kusocińskiego w Hanulinie)</t>
  </si>
  <si>
    <t>ul. Kościelna - trawniki w obrębie pasa drogi gminnej</t>
  </si>
  <si>
    <t>ul.Staszica - trawniki w obrębie pasa drogi gminnej</t>
  </si>
  <si>
    <t>1496/1</t>
  </si>
  <si>
    <t>1970/1, 1621/4</t>
  </si>
  <si>
    <t>teren zielony przy Os. 700-lecia, tzw. "Górka Wiatrakowa"</t>
  </si>
  <si>
    <t>1654/62, 1654/63, 1655/8, 1655/4</t>
  </si>
  <si>
    <t>teren wokół tzw. "witaczy" usytuowanych przy wjazdach do Kępna w Hanulinie i ul. Wrocławskiej</t>
  </si>
  <si>
    <t>[ szt.]</t>
  </si>
  <si>
    <t>umowa nie obejmuje sprzątania placu zabaw znajdującego się na terenie tzw. "Kopca”</t>
  </si>
  <si>
    <t>912/1 , część działki 938/1</t>
  </si>
  <si>
    <t>umowa nie obejmuje sprzątania placu zabaw znajdującego się na terenie nieruchomości 912/1, a także pielęgnacji klombu o pow. 105m2</t>
  </si>
  <si>
    <t>zieleń w pasach drogowych następujących ulic będących drogami gminnymi: Boczna, Długa, Estkowskiego, Janka Krasickiego, Ks. P. Wawrzyniaka, Nowa, Nowowiejskiego, Obr. Pokoju, Parkowa, Powstańców Wielkopolskich, Radosna, Ks. P. Wawrzyniaka, Skośna, Tysiąclecia, Walki Młodych, Młyńska-Graniczna( trawniki wokół ronda), Al. Topolowa, AL. L. Zamenhofa</t>
  </si>
  <si>
    <t>Zadanie III: Pielęgnacja wraz z utrzymaniem terenów zieleni miejskiej położonych w obrębie Miasta Kępno oraz Osiedla Hanulin ( z wyłączeniem skweru przy ul. Kusocińskiego w Hanulinie)</t>
  </si>
  <si>
    <t>Powierzchnia utrzymania estetyczengo wyglądu objęta usługą pkt 1 SOPZ:</t>
  </si>
  <si>
    <t>Powierzchnia koszenia objęta usługą pkt 2 SOPZ:</t>
  </si>
  <si>
    <t>Powierzchnia grabienia objęta usługą pkt 3 SOPZ:</t>
  </si>
  <si>
    <t>Ścieżki alejki objęta usługą pkt 4 SOPZ:</t>
  </si>
  <si>
    <t>Powierzchnia zadrzewionego terenu do usuniecia gniazd gawronich objęta usługą pkt 6 SOPZ:</t>
  </si>
  <si>
    <t>Ilość ławek parkowych objętych usługą pkt 5 SOPZ:</t>
  </si>
  <si>
    <t>nie dotyczy</t>
  </si>
  <si>
    <t>brak</t>
  </si>
  <si>
    <t>dopuszcza się wysokość trawy do 15cm</t>
  </si>
  <si>
    <t>c</t>
  </si>
  <si>
    <t>trawniki w pasach drogowych ulic: Bocznej, Boh. Westerplatte, Janusza Kusocińskiego, Kwiatowej, Leśnej, Meliorantów, Parkowej, Powstańców Wielkopolskich, Wolności</t>
  </si>
  <si>
    <t>Kępno, ulica Księdza Mariana Magnuszewskiego – miejsce pamięci osób pomordowanych przez Powiatowy Urząd Bezpieczeństwa Publicznego w Kępnie w latach 1945–1956</t>
  </si>
  <si>
    <t xml:space="preserve"> część 1953/4</t>
  </si>
  <si>
    <t>miejscowość Przybyszów – Korzeń; pomnik ku pamięci Powstańców Wielkopolskich.</t>
  </si>
  <si>
    <t>24/1</t>
  </si>
  <si>
    <t>Powierzchnia objeta pracami pilęgnacyjnymi miejsc pamięci narodowej</t>
  </si>
  <si>
    <t>zieleniec przy skrzyżowaniu ulicy Kościelenej i Staszica</t>
  </si>
  <si>
    <t>1969</t>
  </si>
  <si>
    <t>skwer przy ul. Spóldzielczej</t>
  </si>
  <si>
    <t>1867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</si>
</sst>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mmm/yyyy"/>
  </numFmts>
  <fonts count="55">
    <font>
      <sz val="10"/>
      <name val="Arial CE"/>
      <family val="0"/>
    </font>
    <font>
      <sz val="11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b/>
      <sz val="11"/>
      <color indexed="8"/>
      <name val="Times New Roman"/>
      <family val="1"/>
    </font>
    <font>
      <u val="single"/>
      <sz val="10"/>
      <color indexed="36"/>
      <name val="Arial CE"/>
      <family val="0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E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E"/>
      <family val="0"/>
    </font>
    <font>
      <u val="single"/>
      <sz val="12"/>
      <color indexed="56"/>
      <name val="Times New Roman"/>
      <family val="1"/>
    </font>
    <font>
      <u val="single"/>
      <sz val="12"/>
      <color indexed="56"/>
      <name val="Czcionka tekstu podstawowego"/>
      <family val="2"/>
    </font>
    <font>
      <sz val="12"/>
      <color indexed="56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17" fillId="0" borderId="10" xfId="44" applyNumberFormat="1" applyFont="1" applyBorder="1" applyAlignment="1">
      <alignment horizontal="center" vertical="center" wrapText="1"/>
    </xf>
    <xf numFmtId="49" fontId="17" fillId="0" borderId="10" xfId="44" applyNumberFormat="1" applyFont="1" applyFill="1" applyBorder="1" applyAlignment="1">
      <alignment horizontal="center" vertical="center" wrapText="1"/>
    </xf>
    <xf numFmtId="49" fontId="18" fillId="0" borderId="10" xfId="44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49" fontId="18" fillId="0" borderId="10" xfId="44" applyNumberFormat="1" applyFont="1" applyFill="1" applyBorder="1" applyAlignment="1">
      <alignment horizontal="center" vertical="center" wrapText="1"/>
    </xf>
    <xf numFmtId="49" fontId="20" fillId="0" borderId="10" xfId="44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2" fillId="0" borderId="10" xfId="44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8" fillId="33" borderId="17" xfId="0" applyFont="1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pno.e-mapa.net/?x=428919&amp;y=379341&amp;zoom=12&amp;group=2,3,5&amp;service=3,4,5,26,21,24,23,6,10,11,30,31,32,33,34,35,37,38,39,40,42&amp;alllayers=4,5,26,21,24,6,7,9,10,30,31,32,33,34,36,37,38,39,40,44,45,48,49,50,51,52,53,54,55&amp;layer=3,190,191,63,64,35001" TargetMode="External" /><Relationship Id="rId2" Type="http://schemas.openxmlformats.org/officeDocument/2006/relationships/hyperlink" Target="http://kepno.e-mapa.net/?x=429021&amp;y=379462&amp;zoom=13&amp;group=2,3,5&amp;service=3,4,5,26,21,24,23,6,10,11,30,31,32,33,34,35,37,38,39,40,42&amp;alllayers=4,5,26,21,24,6,7,9,10,30,31,32,33,34,36,37,38,39,40,44,45,48,49,50,51,52,53,54,55&amp;layer=3,190,191,63,64,35001" TargetMode="External" /><Relationship Id="rId3" Type="http://schemas.openxmlformats.org/officeDocument/2006/relationships/hyperlink" Target="http://kepno.e-mapa.net/?x=429139&amp;y=379483&amp;zoom=13&amp;group=2,3,5&amp;service=3,4,5,26,21,24,23,6,10,11,30,31,32,33,34,35,37,38,39,40,42&amp;alllayers=4,5,26,21,24,6,7,9,10,30,31,32,33,34,36,37,38,39,40,44,45,48,49,50,51,52,53,54,55&amp;layer=3,190,191,63,64,35001" TargetMode="External" /><Relationship Id="rId4" Type="http://schemas.openxmlformats.org/officeDocument/2006/relationships/hyperlink" Target="http://kepno.e-mapa.net/?x=428920&amp;y=380172&amp;zoom=12&amp;group=2,3,5&amp;service=3,4,5,26,21,24,23,6,10,11,30,31,32,33,34,35,37,38,39,40,42&amp;alllayers=4,5,26,21,24,6,7,9,10,30,31,32,33,34,36,37,38,39,40,44,45,48,49,50,51,52,53,54,55&amp;layer=3,190,191,63,64,35001" TargetMode="External" /><Relationship Id="rId5" Type="http://schemas.openxmlformats.org/officeDocument/2006/relationships/hyperlink" Target="http://kepno.e-mapa.net/?x=429096&amp;y=379625&amp;zoom=13&amp;group=2,3,5&amp;service=3,4,5,26,21,24,23,6,10,11,30,31,32,33,34,35,37,38,39,40,42&amp;alllayers=4,5,26,21,24,6,7,9,10,30,31,32,33,34,36,37,38,39,40,44,45,48,49,50,51,52,53,54,55&amp;layer=3,190,191,63,64,35001" TargetMode="External" /><Relationship Id="rId6" Type="http://schemas.openxmlformats.org/officeDocument/2006/relationships/hyperlink" Target="http://kepno.e-mapa.net/?x=429082&amp;y=379687&amp;zoom=14&amp;group=2,3,5&amp;service=3,4,5,26,21,24,23,6,10,11,30,31,32,33,34,35,37,38,39,40,42&amp;alllayers=4,5,26,21,24,6,7,9,10,30,31,32,33,34,36,37,38,39,40,44,45,48,49,50,51,52,53,54,55&amp;layer=3,190,191,63,64,35001" TargetMode="External" /><Relationship Id="rId7" Type="http://schemas.openxmlformats.org/officeDocument/2006/relationships/hyperlink" Target="http://kepno.e-mapa.net/?x=429810&amp;y=381644&amp;zoom=14&amp;group=2,3,5&amp;service=3,4,5,26,21,24,23,6,10,11,30,31,32,33,34,35,37,38,39,40,42&amp;alllayers=4,5,26,21,24,6,7,9,10,30,31,32,33,34,36,37,38,39,40,44,45,48,49,50,51,52,53,54,55&amp;layer=3,190,191,63,64,35001" TargetMode="External" /><Relationship Id="rId8" Type="http://schemas.openxmlformats.org/officeDocument/2006/relationships/hyperlink" Target="http://kepno.e-mapa.net/?x=429599&amp;y=380154&amp;zoom=14&amp;group=2,3,5&amp;service=3,4,5,26,21,24,23,6,10,11,30,31,32,33,34,35,37,38,39,40,42&amp;alllayers=4,5,26,21,24,6,7,9,10,30,31,32,33,34,36,37,38,39,40,44,45,48,49,50,51,52,53,54,55&amp;layer=3,190,191,63,64,35001" TargetMode="External" /><Relationship Id="rId9" Type="http://schemas.openxmlformats.org/officeDocument/2006/relationships/hyperlink" Target="http://kepno.e-mapa.net/?x=429599&amp;y=380154&amp;zoom=14&amp;group=2,3,5&amp;service=3,4,5,26,21,24,23,6,10,11,30,31,32,33,34,35,37,38,39,40,42&amp;alllayers=4,5,26,21,24,6,7,9,10,30,31,32,33,34,36,37,38,39,40,44,45,48,49,50,51,52,53,54,55&amp;layer=3,190,191,63,64,35001" TargetMode="External" /><Relationship Id="rId10" Type="http://schemas.openxmlformats.org/officeDocument/2006/relationships/hyperlink" Target="http://kepno.e-mapa.net/?x=429471&amp;y=379904&amp;zoom=15&amp;group=2,3,5&amp;service=3,4,5,26,21,24,23,6,10,11,30,31,32,33,34,35,37,38,39,40,42&amp;alllayers=4,5,26,21,24,6,7,9,10,30,31,32,33,34,36,37,38,39,40,44,45,48,49,50,51,52,53,54,55&amp;layer=3,190,191,63,64,35001" TargetMode="External" /><Relationship Id="rId11" Type="http://schemas.openxmlformats.org/officeDocument/2006/relationships/hyperlink" Target="http://kepno.e-mapa.net/?x=429352&amp;y=379252&amp;zoom=12&amp;group=2,3,5&amp;service=3,4,5,26,21,24,23,6,10,11,30,31,32,33,34,35,37,38,39,40,42&amp;alllayers=4,5,26,21,24,6,7,9,10,30,31,32,33,34,36,37,38,39,40,44,45,48,49,50,51,52,53,54,55&amp;layer=3,190,191,63,64,35001" TargetMode="External" /><Relationship Id="rId12" Type="http://schemas.openxmlformats.org/officeDocument/2006/relationships/hyperlink" Target="http://kepno.e-mapa.net/?x=429374&amp;y=379067&amp;zoom=15&amp;group=2,3,5&amp;service=3,4,5,26,21,24,23,6,10,11,30,31,32,33,34,35,37,38,39,40,42&amp;alllayers=4,5,26,21,24,6,7,9,10,30,31,32,33,34,36,37,38,39,40,44,45,48,49,50,51,52,53,54,55&amp;layer=3,190,191,63,64,35001" TargetMode="External" /><Relationship Id="rId13" Type="http://schemas.openxmlformats.org/officeDocument/2006/relationships/hyperlink" Target="http://kepno.e-mapa.net/?x=429200&amp;y=379207&amp;zoom=13&amp;group=2,3,5&amp;service=3,4,5,26,21,24,23,6,10,11,30,31,32,33,34,35,37,38,39,40,42&amp;alllayers=4,5,26,21,24,6,7,9,10,30,31,32,33,34,36,37,38,39,40,44,45,48,49,50,51,52,53,54,55&amp;layer=3,190,191,63,64,35001" TargetMode="External" /><Relationship Id="rId14" Type="http://schemas.openxmlformats.org/officeDocument/2006/relationships/hyperlink" Target="http://kepno.e-mapa.net/?x=429942&amp;y=380839&amp;zoom=15&amp;group=2,3,5&amp;service=3,4,5,26,21,24,23,6,10,11,30,31,32,33,34,35,37,38,39,40,42&amp;alllayers=4,5,26,21,24,6,7,9,10,30,31,32,33,34,36,37,38,39,40,44,45,48,49,50,51,52,53,54,55&amp;layer=3,190,191,63,64,35001" TargetMode="External" /><Relationship Id="rId15" Type="http://schemas.openxmlformats.org/officeDocument/2006/relationships/hyperlink" Target="http://kepno.e-mapa.net/?x=430008&amp;y=380782&amp;zoom=15&amp;group=2,3,5&amp;service=3,4,5,26,21,24,23,6,10,11,30,31,32,33,34,35,37,38,39,40,42&amp;alllayers=4,5,26,21,24,6,7,9,10,30,31,32,33,34,36,37,38,39,40,44,45,48,49,50,51,52,53,54,55&amp;layer=3,190,191,63,64,35001" TargetMode="External" /><Relationship Id="rId16" Type="http://schemas.openxmlformats.org/officeDocument/2006/relationships/hyperlink" Target="http://kepno.e-mapa.net/?x=428830&amp;y=378748&amp;zoom=14&amp;group=2,3,5&amp;service=3,4,5,26,21,24,23,6,10,11,30,31,32,33,34,35,37,38,39,40,42&amp;alllayers=4,5,26,21,24,6,7,9,10,30,31,32,33,34,36,37,38,39,40,44,45,48,49,50,51,52,53,54,55&amp;layer=3,190,191,63,64,35001" TargetMode="External" /><Relationship Id="rId17" Type="http://schemas.openxmlformats.org/officeDocument/2006/relationships/hyperlink" Target="http://kepno.e-mapa.net/?x=429375&amp;y=380510&amp;zoom=14&amp;group=2,3,5&amp;service=3,4,5,26,21,24,23,6,10,11,30,31,32,33,34,35,37,38,39,40,42&amp;alllayers=4,5,26,21,24,6,7,9,10,30,31,32,33,34,36,37,38,39,40,44,45,48,49,50,51,52,53,54,55&amp;layer=3,190,191,63,64,35001" TargetMode="External" /><Relationship Id="rId18" Type="http://schemas.openxmlformats.org/officeDocument/2006/relationships/hyperlink" Target="http://kepno.e-mapa.net/?x=429542&amp;y=380715&amp;zoom=14&amp;group=2,3,5&amp;service=3,4,5,26,21,24,23,6,10,11,30,31,32,33,34,35,37,38,39,40,42&amp;alllayers=4,5,26,21,24,6,7,9,10,30,31,32,33,34,36,37,38,39,40,44,45,48,49,50,51,52,53,54,55&amp;layer=3,190,191,63,64,35001" TargetMode="External" /><Relationship Id="rId19" Type="http://schemas.openxmlformats.org/officeDocument/2006/relationships/hyperlink" Target="http://kepno.e-mapa.net/?x=429599&amp;y=380154&amp;zoom=14&amp;group=2,3,5&amp;service=3,4,5,26,21,24,23,6,10,11,30,31,32,33,34,35,37,38,39,40,42&amp;alllayers=4,5,26,21,24,6,7,9,10,30,31,32,33,34,36,37,38,39,40,44,45,48,49,50,51,52,53,54,55&amp;layer=3,190,191,63,64,35001" TargetMode="External" /><Relationship Id="rId20" Type="http://schemas.openxmlformats.org/officeDocument/2006/relationships/hyperlink" Target="http://kepno.e-mapa.net/?x=429696&amp;y=380259&amp;zoom=14&amp;group=2,3,5&amp;service=3,4,5,26,21,24,23,6,10,11,30,31,32,33,34,35,37,38,39,40,42&amp;alllayers=4,5,26,21,24,6,7,9,10,30,31,32,33,34,36,37,38,39,40,44,45,48,49,50,51,52,53,54,55&amp;layer=3,190,191,63,64,35001" TargetMode="External" /><Relationship Id="rId21" Type="http://schemas.openxmlformats.org/officeDocument/2006/relationships/hyperlink" Target="http://kepno.e-mapa.net/?x=429300&amp;y=379699&amp;zoom=13&amp;group=2,3,5,6&amp;service=3,4,29,26,21,24,23,6,10,11,33,34,35,36,37,38,39,41,42,43,44,57&amp;alllayers=4,5,29,26,30,21,24,6,7,9,10,33,34,35,36,37,40,41,42,43,44,46,47,48,49,50,51,52,53,54,58,59,62,63,64,65,66,67,6" TargetMode="External" /><Relationship Id="rId22" Type="http://schemas.openxmlformats.org/officeDocument/2006/relationships/hyperlink" Target="http://kepno.e-mapa.net/?x=429079&amp;y=379742&amp;zoom=13&amp;group=2,3,5,6&amp;service=3,4,29,26,21,24,23,6,10,11,33,34,35,36,37,38,39,41,42,43,44,57&amp;alllayers=4,5,29,26,30,21,24,6,7,9,10,33,34,35,36,37,40,41,42,43,44,46,47,48,49,50,51,52,53,54,58,59,62,63,64,65,66,67,6" TargetMode="External" /><Relationship Id="rId23" Type="http://schemas.openxmlformats.org/officeDocument/2006/relationships/hyperlink" Target="http://kepno.e-mapa.net/?x=428829&amp;y=379466&amp;zoom=13&amp;group=2,3,5,6&amp;service=3,4,29,26,21,24,23,6,10,11,33,34,35,36,37,38,39,41,42,43,44,57&amp;alllayers=4,5,29,26,30,21,24,6,7,9,10,33,34,35,36,37,40,41,42,43,44,46,47,48,49,50,51,52,53,54,58,59,62,63,64,65,66,67,6" TargetMode="External" /><Relationship Id="rId24" Type="http://schemas.openxmlformats.org/officeDocument/2006/relationships/hyperlink" Target="http://kepno.e-mapa.net/?x=427269&amp;y=384616&amp;zoom=13&amp;group=2,3,5,6&amp;service=3,4,5,29,26,21,24,23,6,10,11,33,34,35,36,37,38,39,41,42,43,44,57&amp;alllayers=4,5,29,26,30,21,24,6,7,9,10,33,34,35,36,37,40,41,42,43,44,46,47,48,49,50,51,52,53,54,58,59,62,63,64,65,66,67" TargetMode="External" /><Relationship Id="rId25" Type="http://schemas.openxmlformats.org/officeDocument/2006/relationships/hyperlink" Target="http://kepno.e-mapa.net/?x=429096&amp;y=379625&amp;zoom=13&amp;group=2,3,5&amp;service=3,4,5,26,21,24,23,6,10,11,30,31,32,33,34,35,37,38,39,40,42&amp;alllayers=4,5,26,21,24,6,7,9,10,30,31,32,33,34,36,37,38,39,40,44,45,48,49,50,51,52,53,54,55&amp;layer=3,190,191,63,64,35001" TargetMode="External" /><Relationship Id="rId26" Type="http://schemas.openxmlformats.org/officeDocument/2006/relationships/hyperlink" Target="http://kepno.e-mapa.net/?x=429262&amp;y=379681&amp;zoom=15&amp;group=2,3,5,6&amp;service=3,4,5,29,26,21,24,23,6,10,11,33,34,35,36,37,38,39,41,42,43,44,57&amp;alllayers=4,5,29,26,30,21,24,6,7,9,10,33,34,35,36,37,40,41,42,43,44,46,47,48,49,50,51,52,53,54,58,59,62,63,64,65,66,67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29">
      <selection activeCell="A7" sqref="A7:A33"/>
    </sheetView>
  </sheetViews>
  <sheetFormatPr defaultColWidth="9.00390625" defaultRowHeight="12.75"/>
  <cols>
    <col min="2" max="2" width="50.625" style="0" customWidth="1"/>
    <col min="3" max="3" width="23.625" style="19" customWidth="1"/>
    <col min="4" max="10" width="23.75390625" style="0" customWidth="1"/>
    <col min="11" max="11" width="32.125" style="0" customWidth="1"/>
  </cols>
  <sheetData>
    <row r="1" spans="2:11" ht="40.5" customHeight="1">
      <c r="B1" s="36" t="s">
        <v>52</v>
      </c>
      <c r="C1" s="37"/>
      <c r="D1" s="38"/>
      <c r="E1" s="38"/>
      <c r="F1" s="38"/>
      <c r="G1" s="38"/>
      <c r="H1" s="38"/>
      <c r="I1" s="38"/>
      <c r="J1" s="38"/>
      <c r="K1" s="38"/>
    </row>
    <row r="2" spans="2:11" ht="21" thickBot="1">
      <c r="B2" s="39" t="s">
        <v>42</v>
      </c>
      <c r="C2" s="40"/>
      <c r="D2" s="41"/>
      <c r="E2" s="41"/>
      <c r="F2" s="41"/>
      <c r="G2" s="41"/>
      <c r="H2" s="41"/>
      <c r="I2" s="41"/>
      <c r="J2" s="41"/>
      <c r="K2" s="41"/>
    </row>
    <row r="3" spans="1:11" ht="50.25" customHeight="1" thickTop="1">
      <c r="A3" s="44" t="s">
        <v>65</v>
      </c>
      <c r="B3" s="45"/>
      <c r="C3" s="45"/>
      <c r="D3" s="45"/>
      <c r="E3" s="45"/>
      <c r="F3" s="45"/>
      <c r="G3" s="45"/>
      <c r="H3" s="45"/>
      <c r="I3" s="45"/>
      <c r="J3" s="46"/>
      <c r="K3" s="47"/>
    </row>
    <row r="4" spans="1:11" ht="78" customHeight="1">
      <c r="A4" s="51" t="s">
        <v>46</v>
      </c>
      <c r="B4" s="50" t="s">
        <v>0</v>
      </c>
      <c r="C4" s="48" t="s">
        <v>43</v>
      </c>
      <c r="D4" s="7" t="s">
        <v>66</v>
      </c>
      <c r="E4" s="7" t="s">
        <v>67</v>
      </c>
      <c r="F4" s="7" t="s">
        <v>68</v>
      </c>
      <c r="G4" s="7" t="s">
        <v>69</v>
      </c>
      <c r="H4" s="7" t="s">
        <v>71</v>
      </c>
      <c r="I4" s="7" t="s">
        <v>70</v>
      </c>
      <c r="J4" s="31" t="s">
        <v>81</v>
      </c>
      <c r="K4" s="49" t="s">
        <v>44</v>
      </c>
    </row>
    <row r="5" spans="1:11" ht="15.75">
      <c r="A5" s="51"/>
      <c r="B5" s="50"/>
      <c r="C5" s="48"/>
      <c r="D5" s="7" t="s">
        <v>45</v>
      </c>
      <c r="E5" s="7" t="s">
        <v>45</v>
      </c>
      <c r="F5" s="7" t="s">
        <v>45</v>
      </c>
      <c r="G5" s="7" t="s">
        <v>45</v>
      </c>
      <c r="H5" s="7" t="s">
        <v>60</v>
      </c>
      <c r="I5" s="7" t="s">
        <v>45</v>
      </c>
      <c r="J5" s="7" t="s">
        <v>45</v>
      </c>
      <c r="K5" s="49"/>
    </row>
    <row r="6" spans="1:11" ht="15.75">
      <c r="A6" s="14">
        <v>1</v>
      </c>
      <c r="B6" s="7">
        <v>2</v>
      </c>
      <c r="C6" s="23">
        <v>3</v>
      </c>
      <c r="D6" s="7">
        <v>4</v>
      </c>
      <c r="E6" s="23">
        <v>5</v>
      </c>
      <c r="F6" s="7">
        <v>6</v>
      </c>
      <c r="G6" s="23">
        <v>7</v>
      </c>
      <c r="H6" s="7">
        <v>8</v>
      </c>
      <c r="I6" s="7">
        <v>9</v>
      </c>
      <c r="J6" s="31">
        <v>10</v>
      </c>
      <c r="K6" s="15">
        <v>10</v>
      </c>
    </row>
    <row r="7" spans="1:11" ht="47.25">
      <c r="A7" s="8">
        <v>1</v>
      </c>
      <c r="B7" s="11" t="s">
        <v>11</v>
      </c>
      <c r="C7" s="24" t="s">
        <v>12</v>
      </c>
      <c r="D7" s="20">
        <v>35695</v>
      </c>
      <c r="E7" s="21">
        <f>D7*90%</f>
        <v>32125.5</v>
      </c>
      <c r="F7" s="21">
        <f>D7</f>
        <v>35695</v>
      </c>
      <c r="G7" s="21">
        <f>D7-E7</f>
        <v>3569.5</v>
      </c>
      <c r="H7" s="21">
        <v>5</v>
      </c>
      <c r="I7" s="21">
        <f>D7</f>
        <v>35695</v>
      </c>
      <c r="J7" s="32" t="s">
        <v>72</v>
      </c>
      <c r="K7" s="3" t="s">
        <v>13</v>
      </c>
    </row>
    <row r="8" spans="1:11" ht="28.5">
      <c r="A8" s="8">
        <v>2</v>
      </c>
      <c r="B8" s="11" t="s">
        <v>5</v>
      </c>
      <c r="C8" s="24" t="s">
        <v>6</v>
      </c>
      <c r="D8" s="20">
        <v>3360</v>
      </c>
      <c r="E8" s="21">
        <f>D8</f>
        <v>3360</v>
      </c>
      <c r="F8" s="21">
        <f aca="true" t="shared" si="0" ref="F8:F23">D8</f>
        <v>3360</v>
      </c>
      <c r="G8" s="21" t="s">
        <v>73</v>
      </c>
      <c r="H8" s="21" t="s">
        <v>73</v>
      </c>
      <c r="I8" s="21" t="s">
        <v>72</v>
      </c>
      <c r="J8" s="32" t="s">
        <v>72</v>
      </c>
      <c r="K8" s="3"/>
    </row>
    <row r="9" spans="1:11" ht="45">
      <c r="A9" s="8">
        <v>3</v>
      </c>
      <c r="B9" s="11" t="s">
        <v>37</v>
      </c>
      <c r="C9" s="24" t="s">
        <v>38</v>
      </c>
      <c r="D9" s="20">
        <v>5095</v>
      </c>
      <c r="E9" s="21">
        <f>D9*80%</f>
        <v>4076</v>
      </c>
      <c r="F9" s="21">
        <f t="shared" si="0"/>
        <v>5095</v>
      </c>
      <c r="G9" s="21">
        <f aca="true" t="shared" si="1" ref="G9:G19">D9-E9</f>
        <v>1019</v>
      </c>
      <c r="H9" s="21">
        <v>5</v>
      </c>
      <c r="I9" s="21" t="s">
        <v>72</v>
      </c>
      <c r="J9" s="32" t="s">
        <v>72</v>
      </c>
      <c r="K9" s="4" t="s">
        <v>39</v>
      </c>
    </row>
    <row r="10" spans="1:11" ht="45">
      <c r="A10" s="8">
        <v>4</v>
      </c>
      <c r="B10" s="11" t="s">
        <v>10</v>
      </c>
      <c r="C10" s="24">
        <v>302</v>
      </c>
      <c r="D10" s="20">
        <f>22733-1242</f>
        <v>21491</v>
      </c>
      <c r="E10" s="21">
        <f>D10*90%</f>
        <v>19341.9</v>
      </c>
      <c r="F10" s="21">
        <f t="shared" si="0"/>
        <v>21491</v>
      </c>
      <c r="G10" s="21">
        <f t="shared" si="1"/>
        <v>2149.0999999999985</v>
      </c>
      <c r="H10" s="21">
        <v>5</v>
      </c>
      <c r="I10" s="21" t="s">
        <v>72</v>
      </c>
      <c r="J10" s="32" t="s">
        <v>72</v>
      </c>
      <c r="K10" s="4" t="s">
        <v>61</v>
      </c>
    </row>
    <row r="11" spans="1:11" ht="26.25" customHeight="1">
      <c r="A11" s="8">
        <v>5</v>
      </c>
      <c r="B11" s="11" t="s">
        <v>48</v>
      </c>
      <c r="C11" s="24" t="s">
        <v>14</v>
      </c>
      <c r="D11" s="20">
        <v>4039</v>
      </c>
      <c r="E11" s="21">
        <f>D11</f>
        <v>4039</v>
      </c>
      <c r="F11" s="21">
        <f>D11*90%</f>
        <v>3635.1</v>
      </c>
      <c r="G11" s="21">
        <f t="shared" si="1"/>
        <v>0</v>
      </c>
      <c r="H11" s="21" t="s">
        <v>73</v>
      </c>
      <c r="I11" s="21" t="s">
        <v>72</v>
      </c>
      <c r="J11" s="32" t="s">
        <v>72</v>
      </c>
      <c r="K11" s="3"/>
    </row>
    <row r="12" spans="1:11" ht="30">
      <c r="A12" s="8">
        <v>6</v>
      </c>
      <c r="B12" s="9" t="s">
        <v>21</v>
      </c>
      <c r="C12" s="24" t="s">
        <v>22</v>
      </c>
      <c r="D12" s="20">
        <v>120</v>
      </c>
      <c r="E12" s="21">
        <f>D12</f>
        <v>120</v>
      </c>
      <c r="F12" s="21">
        <f t="shared" si="0"/>
        <v>120</v>
      </c>
      <c r="G12" s="21">
        <f t="shared" si="1"/>
        <v>0</v>
      </c>
      <c r="H12" s="21" t="s">
        <v>73</v>
      </c>
      <c r="I12" s="21" t="s">
        <v>72</v>
      </c>
      <c r="J12" s="32" t="s">
        <v>72</v>
      </c>
      <c r="K12" s="3"/>
    </row>
    <row r="13" spans="1:11" ht="28.5">
      <c r="A13" s="8">
        <v>7</v>
      </c>
      <c r="B13" s="9" t="s">
        <v>82</v>
      </c>
      <c r="C13" s="34" t="s">
        <v>83</v>
      </c>
      <c r="D13" s="20">
        <v>155</v>
      </c>
      <c r="E13" s="21">
        <v>30</v>
      </c>
      <c r="F13" s="21">
        <f t="shared" si="0"/>
        <v>155</v>
      </c>
      <c r="G13" s="21">
        <v>10</v>
      </c>
      <c r="H13" s="21" t="s">
        <v>73</v>
      </c>
      <c r="I13" s="21" t="s">
        <v>72</v>
      </c>
      <c r="J13" s="32" t="s">
        <v>72</v>
      </c>
      <c r="K13" s="3"/>
    </row>
    <row r="14" spans="1:11" ht="45">
      <c r="A14" s="8">
        <v>8</v>
      </c>
      <c r="B14" s="9" t="s">
        <v>23</v>
      </c>
      <c r="C14" s="24" t="s">
        <v>24</v>
      </c>
      <c r="D14" s="20">
        <v>3166</v>
      </c>
      <c r="E14" s="21">
        <f>D14</f>
        <v>3166</v>
      </c>
      <c r="F14" s="21">
        <f t="shared" si="0"/>
        <v>3166</v>
      </c>
      <c r="G14" s="21">
        <f t="shared" si="1"/>
        <v>0</v>
      </c>
      <c r="H14" s="21" t="s">
        <v>73</v>
      </c>
      <c r="I14" s="21" t="s">
        <v>72</v>
      </c>
      <c r="J14" s="32" t="s">
        <v>72</v>
      </c>
      <c r="K14" s="4" t="s">
        <v>25</v>
      </c>
    </row>
    <row r="15" spans="1:11" ht="75">
      <c r="A15" s="8">
        <v>9</v>
      </c>
      <c r="B15" s="9" t="s">
        <v>28</v>
      </c>
      <c r="C15" s="24" t="s">
        <v>62</v>
      </c>
      <c r="D15" s="20">
        <v>1511</v>
      </c>
      <c r="E15" s="21">
        <f>D15*80%</f>
        <v>1208.8</v>
      </c>
      <c r="F15" s="21">
        <f t="shared" si="0"/>
        <v>1511</v>
      </c>
      <c r="G15" s="21">
        <f t="shared" si="1"/>
        <v>302.20000000000005</v>
      </c>
      <c r="H15" s="21">
        <v>3</v>
      </c>
      <c r="I15" s="21" t="s">
        <v>72</v>
      </c>
      <c r="J15" s="32" t="s">
        <v>72</v>
      </c>
      <c r="K15" s="4" t="s">
        <v>63</v>
      </c>
    </row>
    <row r="16" spans="1:11" ht="42.75">
      <c r="A16" s="8">
        <v>10</v>
      </c>
      <c r="B16" s="9" t="s">
        <v>29</v>
      </c>
      <c r="C16" s="25" t="s">
        <v>30</v>
      </c>
      <c r="D16" s="20">
        <v>450</v>
      </c>
      <c r="E16" s="21">
        <f>D16</f>
        <v>450</v>
      </c>
      <c r="F16" s="21">
        <f t="shared" si="0"/>
        <v>450</v>
      </c>
      <c r="G16" s="21" t="s">
        <v>72</v>
      </c>
      <c r="H16" s="21" t="s">
        <v>73</v>
      </c>
      <c r="I16" s="21" t="s">
        <v>72</v>
      </c>
      <c r="J16" s="32" t="s">
        <v>72</v>
      </c>
      <c r="K16" s="3"/>
    </row>
    <row r="17" spans="1:11" ht="28.5">
      <c r="A17" s="8">
        <v>11</v>
      </c>
      <c r="B17" s="13" t="s">
        <v>50</v>
      </c>
      <c r="C17" s="24" t="s">
        <v>41</v>
      </c>
      <c r="D17" s="20">
        <v>773</v>
      </c>
      <c r="E17" s="21">
        <f>D17</f>
        <v>773</v>
      </c>
      <c r="F17" s="21">
        <f t="shared" si="0"/>
        <v>773</v>
      </c>
      <c r="G17" s="21" t="s">
        <v>72</v>
      </c>
      <c r="H17" s="21" t="s">
        <v>73</v>
      </c>
      <c r="I17" s="21" t="s">
        <v>72</v>
      </c>
      <c r="J17" s="32" t="s">
        <v>72</v>
      </c>
      <c r="K17" s="3"/>
    </row>
    <row r="18" spans="1:11" ht="15.75">
      <c r="A18" s="8">
        <v>12</v>
      </c>
      <c r="B18" s="9" t="s">
        <v>26</v>
      </c>
      <c r="C18" s="24" t="s">
        <v>27</v>
      </c>
      <c r="D18" s="20">
        <f>491+682</f>
        <v>1173</v>
      </c>
      <c r="E18" s="21">
        <f>D18*70%</f>
        <v>821.0999999999999</v>
      </c>
      <c r="F18" s="21">
        <f t="shared" si="0"/>
        <v>1173</v>
      </c>
      <c r="G18" s="21">
        <f t="shared" si="1"/>
        <v>351.9000000000001</v>
      </c>
      <c r="H18" s="21" t="s">
        <v>73</v>
      </c>
      <c r="I18" s="21" t="s">
        <v>72</v>
      </c>
      <c r="J18" s="32" t="s">
        <v>72</v>
      </c>
      <c r="K18" s="3"/>
    </row>
    <row r="19" spans="1:11" ht="15.75">
      <c r="A19" s="8">
        <v>13</v>
      </c>
      <c r="B19" s="9" t="s">
        <v>35</v>
      </c>
      <c r="C19" s="24" t="s">
        <v>36</v>
      </c>
      <c r="D19" s="20">
        <v>500</v>
      </c>
      <c r="E19" s="21"/>
      <c r="F19" s="21">
        <f t="shared" si="0"/>
        <v>500</v>
      </c>
      <c r="G19" s="21">
        <f t="shared" si="1"/>
        <v>500</v>
      </c>
      <c r="H19" s="21">
        <v>2</v>
      </c>
      <c r="I19" s="21" t="s">
        <v>72</v>
      </c>
      <c r="J19" s="32" t="s">
        <v>72</v>
      </c>
      <c r="K19" s="3"/>
    </row>
    <row r="20" spans="1:11" ht="15.75">
      <c r="A20" s="8">
        <v>14</v>
      </c>
      <c r="B20" s="9" t="s">
        <v>31</v>
      </c>
      <c r="C20" s="24" t="s">
        <v>32</v>
      </c>
      <c r="D20" s="20">
        <v>150</v>
      </c>
      <c r="E20" s="21">
        <f>D20</f>
        <v>150</v>
      </c>
      <c r="F20" s="21">
        <f t="shared" si="0"/>
        <v>150</v>
      </c>
      <c r="G20" s="21" t="s">
        <v>72</v>
      </c>
      <c r="H20" s="21" t="s">
        <v>73</v>
      </c>
      <c r="I20" s="21" t="s">
        <v>72</v>
      </c>
      <c r="J20" s="32" t="s">
        <v>72</v>
      </c>
      <c r="K20" s="3"/>
    </row>
    <row r="21" spans="1:11" ht="15.75">
      <c r="A21" s="8">
        <v>15</v>
      </c>
      <c r="B21" s="9" t="s">
        <v>19</v>
      </c>
      <c r="C21" s="24" t="s">
        <v>20</v>
      </c>
      <c r="D21" s="20">
        <v>90</v>
      </c>
      <c r="E21" s="21" t="s">
        <v>72</v>
      </c>
      <c r="F21" s="21">
        <f t="shared" si="0"/>
        <v>90</v>
      </c>
      <c r="G21" s="21" t="s">
        <v>72</v>
      </c>
      <c r="H21" s="21" t="s">
        <v>73</v>
      </c>
      <c r="I21" s="21" t="s">
        <v>72</v>
      </c>
      <c r="J21" s="32" t="s">
        <v>72</v>
      </c>
      <c r="K21" s="3"/>
    </row>
    <row r="22" spans="1:11" ht="31.5">
      <c r="A22" s="8">
        <v>16</v>
      </c>
      <c r="B22" s="9" t="s">
        <v>17</v>
      </c>
      <c r="C22" s="24" t="s">
        <v>18</v>
      </c>
      <c r="D22" s="20">
        <v>110</v>
      </c>
      <c r="E22" s="21">
        <f>D22</f>
        <v>110</v>
      </c>
      <c r="F22" s="21">
        <f t="shared" si="0"/>
        <v>110</v>
      </c>
      <c r="G22" s="21" t="s">
        <v>72</v>
      </c>
      <c r="H22" s="21" t="s">
        <v>73</v>
      </c>
      <c r="I22" s="21" t="s">
        <v>72</v>
      </c>
      <c r="J22" s="32" t="s">
        <v>72</v>
      </c>
      <c r="K22" s="3"/>
    </row>
    <row r="23" spans="1:11" ht="30">
      <c r="A23" s="8">
        <v>17</v>
      </c>
      <c r="B23" s="9" t="s">
        <v>51</v>
      </c>
      <c r="C23" s="24" t="s">
        <v>4</v>
      </c>
      <c r="D23" s="20">
        <v>400</v>
      </c>
      <c r="E23" s="21">
        <f>D23</f>
        <v>400</v>
      </c>
      <c r="F23" s="21">
        <f t="shared" si="0"/>
        <v>400</v>
      </c>
      <c r="G23" s="21" t="s">
        <v>72</v>
      </c>
      <c r="H23" s="21" t="s">
        <v>73</v>
      </c>
      <c r="I23" s="21" t="s">
        <v>72</v>
      </c>
      <c r="J23" s="32" t="s">
        <v>72</v>
      </c>
      <c r="K23" s="3" t="s">
        <v>74</v>
      </c>
    </row>
    <row r="24" spans="1:11" ht="30">
      <c r="A24" s="8">
        <v>18</v>
      </c>
      <c r="B24" s="9" t="s">
        <v>3</v>
      </c>
      <c r="C24" s="24">
        <v>3054</v>
      </c>
      <c r="D24" s="20">
        <v>281</v>
      </c>
      <c r="E24" s="21">
        <f>D24</f>
        <v>281</v>
      </c>
      <c r="F24" s="21">
        <f>E24</f>
        <v>281</v>
      </c>
      <c r="G24" s="21" t="s">
        <v>72</v>
      </c>
      <c r="H24" s="21" t="s">
        <v>73</v>
      </c>
      <c r="I24" s="21" t="s">
        <v>72</v>
      </c>
      <c r="J24" s="32" t="s">
        <v>72</v>
      </c>
      <c r="K24" s="3" t="s">
        <v>74</v>
      </c>
    </row>
    <row r="25" spans="1:11" ht="30">
      <c r="A25" s="8">
        <v>19</v>
      </c>
      <c r="B25" s="9" t="s">
        <v>57</v>
      </c>
      <c r="C25" s="26" t="s">
        <v>58</v>
      </c>
      <c r="D25" s="20">
        <f>120+1732+31+113</f>
        <v>1996</v>
      </c>
      <c r="E25" s="21">
        <f>120+1732+31+113</f>
        <v>1996</v>
      </c>
      <c r="F25" s="21">
        <f>120+1732+31+113</f>
        <v>1996</v>
      </c>
      <c r="G25" s="21" t="s">
        <v>72</v>
      </c>
      <c r="H25" s="21" t="s">
        <v>73</v>
      </c>
      <c r="I25" s="21" t="s">
        <v>72</v>
      </c>
      <c r="J25" s="32" t="s">
        <v>72</v>
      </c>
      <c r="K25" s="3"/>
    </row>
    <row r="26" spans="1:11" ht="15.75">
      <c r="A26" s="8">
        <v>20</v>
      </c>
      <c r="B26" s="9" t="s">
        <v>84</v>
      </c>
      <c r="C26" s="30" t="s">
        <v>85</v>
      </c>
      <c r="D26" s="21" t="s">
        <v>72</v>
      </c>
      <c r="E26" s="21" t="s">
        <v>72</v>
      </c>
      <c r="F26" s="21" t="s">
        <v>72</v>
      </c>
      <c r="G26" s="21" t="s">
        <v>72</v>
      </c>
      <c r="H26" s="21" t="s">
        <v>72</v>
      </c>
      <c r="I26" s="20">
        <v>2176</v>
      </c>
      <c r="J26" s="32" t="s">
        <v>72</v>
      </c>
      <c r="K26" s="3"/>
    </row>
    <row r="27" spans="1:11" ht="134.25" customHeight="1">
      <c r="A27" s="8">
        <v>21</v>
      </c>
      <c r="B27" s="9" t="s">
        <v>64</v>
      </c>
      <c r="C27" s="27"/>
      <c r="D27" s="20">
        <v>2100</v>
      </c>
      <c r="E27" s="21">
        <f>D27</f>
        <v>2100</v>
      </c>
      <c r="F27" s="21">
        <f>E27</f>
        <v>2100</v>
      </c>
      <c r="G27" s="21" t="s">
        <v>72</v>
      </c>
      <c r="H27" s="21" t="s">
        <v>73</v>
      </c>
      <c r="I27" s="21" t="s">
        <v>72</v>
      </c>
      <c r="J27" s="32" t="s">
        <v>72</v>
      </c>
      <c r="K27" s="3"/>
    </row>
    <row r="28" spans="1:11" ht="28.5">
      <c r="A28" s="8">
        <v>22</v>
      </c>
      <c r="B28" s="9" t="s">
        <v>53</v>
      </c>
      <c r="C28" s="26" t="s">
        <v>55</v>
      </c>
      <c r="D28" s="21">
        <v>25</v>
      </c>
      <c r="E28" s="21">
        <f>D28</f>
        <v>25</v>
      </c>
      <c r="F28" s="21">
        <f>D28</f>
        <v>25</v>
      </c>
      <c r="G28" s="21" t="s">
        <v>72</v>
      </c>
      <c r="H28" s="21" t="s">
        <v>73</v>
      </c>
      <c r="I28" s="21" t="s">
        <v>72</v>
      </c>
      <c r="J28" s="32" t="s">
        <v>72</v>
      </c>
      <c r="K28" s="3"/>
    </row>
    <row r="29" spans="1:11" ht="41.25" customHeight="1">
      <c r="A29" s="8">
        <v>23</v>
      </c>
      <c r="B29" s="9" t="s">
        <v>54</v>
      </c>
      <c r="C29" s="26" t="s">
        <v>56</v>
      </c>
      <c r="D29" s="21">
        <v>40</v>
      </c>
      <c r="E29" s="21">
        <f>D29</f>
        <v>40</v>
      </c>
      <c r="F29" s="21">
        <f>D29</f>
        <v>40</v>
      </c>
      <c r="G29" s="21" t="s">
        <v>72</v>
      </c>
      <c r="H29" s="21" t="s">
        <v>73</v>
      </c>
      <c r="I29" s="21" t="s">
        <v>72</v>
      </c>
      <c r="J29" s="32" t="s">
        <v>72</v>
      </c>
      <c r="K29" s="3"/>
    </row>
    <row r="30" spans="1:11" ht="41.25" customHeight="1">
      <c r="A30" s="8">
        <v>24</v>
      </c>
      <c r="B30" s="9" t="s">
        <v>59</v>
      </c>
      <c r="C30" s="26"/>
      <c r="D30" s="21">
        <v>20</v>
      </c>
      <c r="E30" s="21">
        <v>20</v>
      </c>
      <c r="F30" s="21" t="s">
        <v>72</v>
      </c>
      <c r="G30" s="21" t="s">
        <v>72</v>
      </c>
      <c r="H30" s="21" t="s">
        <v>73</v>
      </c>
      <c r="I30" s="21" t="s">
        <v>72</v>
      </c>
      <c r="J30" s="32" t="s">
        <v>72</v>
      </c>
      <c r="K30" s="3"/>
    </row>
    <row r="31" spans="1:11" ht="70.5" customHeight="1">
      <c r="A31" s="8">
        <v>25</v>
      </c>
      <c r="B31" s="35" t="s">
        <v>77</v>
      </c>
      <c r="C31" s="30" t="s">
        <v>78</v>
      </c>
      <c r="D31" s="32" t="s">
        <v>72</v>
      </c>
      <c r="E31" s="32" t="s">
        <v>72</v>
      </c>
      <c r="F31" s="32" t="s">
        <v>72</v>
      </c>
      <c r="G31" s="32" t="s">
        <v>72</v>
      </c>
      <c r="H31" s="32" t="s">
        <v>72</v>
      </c>
      <c r="I31" s="32" t="s">
        <v>72</v>
      </c>
      <c r="J31" s="32">
        <v>20</v>
      </c>
      <c r="K31" s="3"/>
    </row>
    <row r="32" spans="1:11" ht="41.25" customHeight="1">
      <c r="A32" s="8">
        <v>26</v>
      </c>
      <c r="B32" s="35" t="s">
        <v>79</v>
      </c>
      <c r="C32" s="30" t="s">
        <v>80</v>
      </c>
      <c r="D32" s="32" t="s">
        <v>72</v>
      </c>
      <c r="E32" s="32" t="s">
        <v>72</v>
      </c>
      <c r="F32" s="32" t="s">
        <v>72</v>
      </c>
      <c r="G32" s="32" t="s">
        <v>72</v>
      </c>
      <c r="H32" s="32" t="s">
        <v>72</v>
      </c>
      <c r="I32" s="32" t="s">
        <v>72</v>
      </c>
      <c r="J32" s="32">
        <v>243</v>
      </c>
      <c r="K32" s="3"/>
    </row>
    <row r="33" spans="1:11" ht="15.75">
      <c r="A33" s="8">
        <v>27</v>
      </c>
      <c r="B33" s="12" t="s">
        <v>7</v>
      </c>
      <c r="C33" s="28"/>
      <c r="D33" s="22"/>
      <c r="E33" s="22"/>
      <c r="F33" s="22"/>
      <c r="G33" s="22"/>
      <c r="H33" s="21" t="s">
        <v>73</v>
      </c>
      <c r="I33" s="21" t="s">
        <v>72</v>
      </c>
      <c r="J33" s="32"/>
      <c r="K33" s="10"/>
    </row>
    <row r="34" spans="1:11" ht="15.75">
      <c r="A34" s="8" t="s">
        <v>33</v>
      </c>
      <c r="B34" s="1" t="s">
        <v>8</v>
      </c>
      <c r="C34" s="24" t="s">
        <v>9</v>
      </c>
      <c r="D34" s="21">
        <v>3400</v>
      </c>
      <c r="E34" s="21">
        <f>D34*95%</f>
        <v>3230</v>
      </c>
      <c r="F34" s="21">
        <f>D34</f>
        <v>3400</v>
      </c>
      <c r="G34" s="21">
        <f>D34-E34</f>
        <v>170</v>
      </c>
      <c r="H34" s="21">
        <v>2</v>
      </c>
      <c r="I34" s="21" t="s">
        <v>72</v>
      </c>
      <c r="J34" s="32"/>
      <c r="K34" s="3"/>
    </row>
    <row r="35" spans="1:11" ht="30">
      <c r="A35" s="8" t="s">
        <v>34</v>
      </c>
      <c r="B35" s="1" t="s">
        <v>1</v>
      </c>
      <c r="C35" s="24" t="s">
        <v>2</v>
      </c>
      <c r="D35" s="21">
        <v>18800</v>
      </c>
      <c r="E35" s="21">
        <f>D35</f>
        <v>18800</v>
      </c>
      <c r="F35" s="21">
        <f>D35</f>
        <v>18800</v>
      </c>
      <c r="G35" s="21" t="s">
        <v>72</v>
      </c>
      <c r="H35" s="21" t="s">
        <v>73</v>
      </c>
      <c r="I35" s="21" t="s">
        <v>72</v>
      </c>
      <c r="J35" s="32"/>
      <c r="K35" s="3" t="s">
        <v>74</v>
      </c>
    </row>
    <row r="36" spans="1:11" ht="30">
      <c r="A36" s="8" t="s">
        <v>75</v>
      </c>
      <c r="B36" s="1" t="s">
        <v>15</v>
      </c>
      <c r="C36" s="25" t="s">
        <v>16</v>
      </c>
      <c r="D36" s="21" t="s">
        <v>47</v>
      </c>
      <c r="E36" s="21" t="s">
        <v>47</v>
      </c>
      <c r="F36" s="21" t="s">
        <v>47</v>
      </c>
      <c r="G36" s="21" t="s">
        <v>72</v>
      </c>
      <c r="H36" s="21" t="s">
        <v>73</v>
      </c>
      <c r="I36" s="21" t="s">
        <v>72</v>
      </c>
      <c r="J36" s="32"/>
      <c r="K36" s="3" t="s">
        <v>74</v>
      </c>
    </row>
    <row r="37" spans="1:11" ht="56.25" customHeight="1">
      <c r="A37" s="8" t="s">
        <v>40</v>
      </c>
      <c r="B37" s="9" t="s">
        <v>76</v>
      </c>
      <c r="C37" s="29"/>
      <c r="D37" s="21">
        <v>1800</v>
      </c>
      <c r="E37" s="21">
        <f>D37</f>
        <v>1800</v>
      </c>
      <c r="F37" s="21">
        <f>D37</f>
        <v>1800</v>
      </c>
      <c r="G37" s="21" t="s">
        <v>72</v>
      </c>
      <c r="H37" s="21" t="s">
        <v>73</v>
      </c>
      <c r="I37" s="21" t="s">
        <v>72</v>
      </c>
      <c r="J37" s="32"/>
      <c r="K37" s="3"/>
    </row>
    <row r="38" spans="1:11" ht="38.25" customHeight="1" thickBot="1">
      <c r="A38" s="42" t="s">
        <v>49</v>
      </c>
      <c r="B38" s="43"/>
      <c r="C38" s="43"/>
      <c r="D38" s="16">
        <f aca="true" t="shared" si="2" ref="D38:I38">SUM(D7:D37)</f>
        <v>106740</v>
      </c>
      <c r="E38" s="16">
        <f t="shared" si="2"/>
        <v>98463.3</v>
      </c>
      <c r="F38" s="16">
        <f t="shared" si="2"/>
        <v>106316.1</v>
      </c>
      <c r="G38" s="16">
        <f t="shared" si="2"/>
        <v>8071.699999999999</v>
      </c>
      <c r="H38" s="16">
        <f t="shared" si="2"/>
        <v>22</v>
      </c>
      <c r="I38" s="16">
        <f t="shared" si="2"/>
        <v>37871</v>
      </c>
      <c r="J38" s="33"/>
      <c r="K38" s="17"/>
    </row>
    <row r="39" spans="1:11" ht="16.5" thickTop="1">
      <c r="A39" s="6"/>
      <c r="B39" s="5"/>
      <c r="C39" s="18"/>
      <c r="D39" s="2"/>
      <c r="E39" s="2"/>
      <c r="F39" s="2"/>
      <c r="G39" s="2"/>
      <c r="H39" s="2"/>
      <c r="I39" s="2"/>
      <c r="J39" s="2"/>
      <c r="K39" s="5"/>
    </row>
    <row r="40" spans="1:11" ht="15.75">
      <c r="A40" s="6"/>
      <c r="B40" s="5"/>
      <c r="C40" s="18"/>
      <c r="D40" s="2"/>
      <c r="E40" s="2"/>
      <c r="F40" s="2"/>
      <c r="G40" s="2"/>
      <c r="H40" s="2"/>
      <c r="I40" s="2"/>
      <c r="J40" s="2"/>
      <c r="K40" s="5"/>
    </row>
    <row r="42" ht="15.75" customHeight="1"/>
  </sheetData>
  <sheetProtection/>
  <mergeCells count="8">
    <mergeCell ref="B1:K1"/>
    <mergeCell ref="B2:K2"/>
    <mergeCell ref="A38:C38"/>
    <mergeCell ref="A3:K3"/>
    <mergeCell ref="C4:C5"/>
    <mergeCell ref="K4:K5"/>
    <mergeCell ref="B4:B5"/>
    <mergeCell ref="A4:A5"/>
  </mergeCells>
  <hyperlinks>
    <hyperlink ref="C7" r:id="rId1" display="1769, 1770, 1771, 1772, 1777/1, 1778/1, 1779"/>
    <hyperlink ref="C8" r:id="rId2" display="1930/2"/>
    <hyperlink ref="C9" r:id="rId3" display="1932/2, 1933/2, 1934, 1935, 1936, 1937/2"/>
    <hyperlink ref="C10" r:id="rId4" display="http://kepno.e-mapa.net/?x=428920&amp;y=380172&amp;zoom=12&amp;group=2,3,5&amp;service=3,4,5,26,21,24,23,6,10,11,30,31,32,33,34,35,37,38,39,40,42&amp;alllayers=4,5,26,21,24,6,7,9,10,30,31,32,33,34,36,37,38,39,40,44,45,48,49,50,51,52,53,54,55&amp;layer=3,190,191,63,64,35001"/>
    <hyperlink ref="C11" r:id="rId5" display="1953/4"/>
    <hyperlink ref="C12" r:id="rId6" display="1955, 1956/4"/>
    <hyperlink ref="C14" r:id="rId7" display="2578/2"/>
    <hyperlink ref="C15" r:id="rId8" display="912/1 "/>
    <hyperlink ref="C16" r:id="rId9" display="1524/1, 1523/1"/>
    <hyperlink ref="C18" r:id="rId10" display="1597, 1602/1 "/>
    <hyperlink ref="C19" r:id="rId11" display="1929/1, 1889"/>
    <hyperlink ref="C20" r:id="rId12" display="2095/3"/>
    <hyperlink ref="C21" r:id="rId13" display="część działki 2009"/>
    <hyperlink ref="C22" r:id="rId14" display="642/3, część 643/1 oraz 624/5"/>
    <hyperlink ref="C23" r:id="rId15" display="644/2, 691/13 "/>
    <hyperlink ref="C24" r:id="rId16" display="http://kepno.e-mapa.net/?x=428830&amp;y=378748&amp;zoom=14&amp;group=2,3,5&amp;service=3,4,5,26,21,24,23,6,10,11,30,31,32,33,34,35,37,38,39,40,42&amp;alllayers=4,5,26,21,24,6,7,9,10,30,31,32,33,34,36,37,38,39,40,44,45,48,49,50,51,52,53,54,55&amp;layer=3,190,191,63,64,35001"/>
    <hyperlink ref="C34" r:id="rId17" display=" 836"/>
    <hyperlink ref="C35" r:id="rId18" display=" 768, 770"/>
    <hyperlink ref="C36" r:id="rId19" display=" 855 "/>
    <hyperlink ref="C17" r:id="rId20" display="910/1"/>
    <hyperlink ref="C28" r:id="rId21" display="1496/1"/>
    <hyperlink ref="C29" r:id="rId22" display="1970/1"/>
    <hyperlink ref="C25" r:id="rId23" display="1654/63"/>
    <hyperlink ref="C32" r:id="rId24" display="24/1"/>
    <hyperlink ref="C31" r:id="rId25" display="1953/4"/>
    <hyperlink ref="C13" r:id="rId26" display="1969"/>
  </hyperlinks>
  <printOptions horizontalCentered="1" verticalCentered="1"/>
  <pageMargins left="0.35433070866141736" right="0.35433070866141736" top="0.2362204724409449" bottom="0.1968503937007874" header="0.1968503937007874" footer="0.15748031496062992"/>
  <pageSetup fitToHeight="2" fitToWidth="1" horizontalDpi="600" verticalDpi="600" orientation="landscape" paperSize="8" scale="73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2016-03-31T08:02:30Z</cp:lastPrinted>
  <dcterms:created xsi:type="dcterms:W3CDTF">1997-02-26T13:46:56Z</dcterms:created>
  <dcterms:modified xsi:type="dcterms:W3CDTF">2016-03-31T09:37:19Z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