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Finanse - wykres" sheetId="4" r:id="rId1"/>
    <sheet name="Finanse - dane" sheetId="1" r:id="rId2"/>
    <sheet name="Przedszkolaki - dane" sheetId="5" r:id="rId3"/>
    <sheet name="Stypendia" sheetId="2" r:id="rId4"/>
    <sheet name="Arkusz3" sheetId="3" r:id="rId5"/>
  </sheets>
  <definedNames>
    <definedName name="_xlnm.Print_Area" localSheetId="1">'Finanse - dane'!$A$1:$F$55</definedName>
    <definedName name="_xlnm.Print_Area" localSheetId="2">'Przedszkolaki - dane'!$A$1:$F$54</definedName>
  </definedNames>
  <calcPr calcId="144525"/>
</workbook>
</file>

<file path=xl/calcChain.xml><?xml version="1.0" encoding="utf-8"?>
<calcChain xmlns="http://schemas.openxmlformats.org/spreadsheetml/2006/main">
  <c r="C41" i="5" l="1"/>
  <c r="C39" i="5"/>
  <c r="C7" i="2" l="1"/>
  <c r="C5" i="2"/>
  <c r="D11" i="1"/>
  <c r="F9" i="1"/>
  <c r="F11" i="1" s="1"/>
  <c r="B7" i="5"/>
  <c r="F6" i="5"/>
  <c r="F3" i="5"/>
  <c r="F7" i="5" s="1"/>
  <c r="E3" i="5"/>
  <c r="E7" i="5" s="1"/>
  <c r="D3" i="5"/>
  <c r="D7" i="5" s="1"/>
  <c r="C3" i="5"/>
  <c r="C7" i="5" s="1"/>
  <c r="B3" i="5"/>
  <c r="C9" i="1"/>
  <c r="C11" i="1" s="1"/>
  <c r="D9" i="1"/>
  <c r="E9" i="1"/>
  <c r="E11" i="1" s="1"/>
  <c r="B9" i="1"/>
  <c r="B11" i="1" s="1"/>
</calcChain>
</file>

<file path=xl/sharedStrings.xml><?xml version="1.0" encoding="utf-8"?>
<sst xmlns="http://schemas.openxmlformats.org/spreadsheetml/2006/main" count="29" uniqueCount="25">
  <si>
    <t>2010/2011</t>
  </si>
  <si>
    <t>2011/2012</t>
  </si>
  <si>
    <t>2012/2013</t>
  </si>
  <si>
    <t>2013/2014</t>
  </si>
  <si>
    <t>2014/2015</t>
  </si>
  <si>
    <t>Liczba dzieci w wieku 3-6 lat</t>
  </si>
  <si>
    <t>Liczba przedszkolaków</t>
  </si>
  <si>
    <t>Liczba sześciolatków w szkole</t>
  </si>
  <si>
    <t>Liczba dzieci w żłobkach</t>
  </si>
  <si>
    <t>% przedszkolaków</t>
  </si>
  <si>
    <t>Wydatki na oświatę</t>
  </si>
  <si>
    <t>854.01</t>
  </si>
  <si>
    <t>854.46</t>
  </si>
  <si>
    <t>SUMA</t>
  </si>
  <si>
    <t>Kwota subwencji (z metryczki)</t>
  </si>
  <si>
    <t>Wydatki a subwencja</t>
  </si>
  <si>
    <t>2014 (plan)</t>
  </si>
  <si>
    <t>Pokrycie wydatków subwencją</t>
  </si>
  <si>
    <t>Procent dzieci w wieku 3-6 lat uczęszczających do p-la lub szkoły</t>
  </si>
  <si>
    <t>Odsetek wydatków na oświatę pokrywanych z subwencji</t>
  </si>
  <si>
    <t>801 - cały</t>
  </si>
  <si>
    <t>Wydatki na stypendia i zasiłki szkolne</t>
  </si>
  <si>
    <t xml:space="preserve"> </t>
  </si>
  <si>
    <t>Dzieci w wieku przedszkolnym</t>
  </si>
  <si>
    <t>/w zł/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</si>
</sst>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7" xfId="0" applyNumberFormat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3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v>Subwencja</c:v>
          </c:tx>
          <c:invertIfNegative val="0"/>
          <c:cat>
            <c:strRef>
              <c:f>'Finanse - dane'!$B$3:$F$3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 (plan)</c:v>
                </c:pt>
              </c:strCache>
            </c:strRef>
          </c:cat>
          <c:val>
            <c:numRef>
              <c:f>'Finanse - dane'!$B$4:$F$4</c:f>
              <c:numCache>
                <c:formatCode>#,##0.00</c:formatCode>
                <c:ptCount val="5"/>
                <c:pt idx="0">
                  <c:v>14658323</c:v>
                </c:pt>
                <c:pt idx="1">
                  <c:v>14849082</c:v>
                </c:pt>
                <c:pt idx="2">
                  <c:v>15665092</c:v>
                </c:pt>
                <c:pt idx="3">
                  <c:v>16293399</c:v>
                </c:pt>
                <c:pt idx="4">
                  <c:v>16652429</c:v>
                </c:pt>
              </c:numCache>
            </c:numRef>
          </c:val>
        </c:ser>
        <c:ser>
          <c:idx val="2"/>
          <c:order val="1"/>
          <c:tx>
            <c:v>Wydatki</c:v>
          </c:tx>
          <c:invertIfNegative val="0"/>
          <c:cat>
            <c:strRef>
              <c:f>'Finanse - dane'!$B$3:$F$3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 (plan)</c:v>
                </c:pt>
              </c:strCache>
            </c:strRef>
          </c:cat>
          <c:val>
            <c:numRef>
              <c:f>'Finanse - dane'!$B$9:$F$9</c:f>
              <c:numCache>
                <c:formatCode>#,##0.00</c:formatCode>
                <c:ptCount val="5"/>
                <c:pt idx="0">
                  <c:v>23954553.380000003</c:v>
                </c:pt>
                <c:pt idx="1">
                  <c:v>25371093.290000003</c:v>
                </c:pt>
                <c:pt idx="2">
                  <c:v>26929223.379999999</c:v>
                </c:pt>
                <c:pt idx="3">
                  <c:v>28052133.010000002</c:v>
                </c:pt>
                <c:pt idx="4">
                  <c:v>30450077.690000001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850112"/>
        <c:axId val="77851648"/>
        <c:axId val="51043392"/>
      </c:bar3DChart>
      <c:catAx>
        <c:axId val="778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851648"/>
        <c:crosses val="autoZero"/>
        <c:auto val="1"/>
        <c:lblAlgn val="ctr"/>
        <c:lblOffset val="100"/>
        <c:noMultiLvlLbl val="0"/>
      </c:catAx>
      <c:valAx>
        <c:axId val="778516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7850112"/>
        <c:crosses val="autoZero"/>
        <c:crossBetween val="between"/>
      </c:valAx>
      <c:serAx>
        <c:axId val="5104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785164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95213222109617E-2"/>
          <c:y val="5.6277911644818018E-2"/>
          <c:w val="0.72023251734622284"/>
          <c:h val="0.87364205066448564"/>
        </c:manualLayout>
      </c:layout>
      <c:lineChart>
        <c:grouping val="standard"/>
        <c:varyColors val="0"/>
        <c:ser>
          <c:idx val="0"/>
          <c:order val="0"/>
          <c:cat>
            <c:strRef>
              <c:f>'Finanse - dane'!$B$3:$F$3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 (plan)</c:v>
                </c:pt>
              </c:strCache>
            </c:strRef>
          </c:cat>
          <c:val>
            <c:numRef>
              <c:f>'Finanse - dane'!$B$11:$F$11</c:f>
              <c:numCache>
                <c:formatCode>0.0%</c:formatCode>
                <c:ptCount val="5"/>
                <c:pt idx="0">
                  <c:v>0.61192219982019957</c:v>
                </c:pt>
                <c:pt idx="1">
                  <c:v>0.58527560599261819</c:v>
                </c:pt>
                <c:pt idx="2">
                  <c:v>0.58171347086207725</c:v>
                </c:pt>
                <c:pt idx="3">
                  <c:v>0.58082567176591327</c:v>
                </c:pt>
                <c:pt idx="4">
                  <c:v>0.5468764043734694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7552"/>
        <c:axId val="128649088"/>
      </c:lineChart>
      <c:catAx>
        <c:axId val="12864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49088"/>
        <c:crosses val="autoZero"/>
        <c:auto val="1"/>
        <c:lblAlgn val="ctr"/>
        <c:lblOffset val="100"/>
        <c:noMultiLvlLbl val="0"/>
      </c:catAx>
      <c:valAx>
        <c:axId val="128649088"/>
        <c:scaling>
          <c:orientation val="minMax"/>
          <c:min val="0.5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864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'Przedszkolaki - dane'!$B$2:$F$2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</c:strCache>
            </c:strRef>
          </c:cat>
          <c:val>
            <c:numRef>
              <c:f>'Przedszkolaki - dane'!$B$7:$F$7</c:f>
              <c:numCache>
                <c:formatCode>0.00</c:formatCode>
                <c:ptCount val="5"/>
                <c:pt idx="0">
                  <c:v>86.126629422718807</c:v>
                </c:pt>
                <c:pt idx="1">
                  <c:v>88.502673796791441</c:v>
                </c:pt>
                <c:pt idx="2">
                  <c:v>86.754385964912274</c:v>
                </c:pt>
                <c:pt idx="3">
                  <c:v>84.048027444253862</c:v>
                </c:pt>
                <c:pt idx="4">
                  <c:v>88.946910356832035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77152"/>
        <c:axId val="128978944"/>
        <c:axId val="0"/>
      </c:bar3DChart>
      <c:catAx>
        <c:axId val="12897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78944"/>
        <c:crosses val="autoZero"/>
        <c:auto val="1"/>
        <c:lblAlgn val="ctr"/>
        <c:lblOffset val="100"/>
        <c:noMultiLvlLbl val="0"/>
      </c:catAx>
      <c:valAx>
        <c:axId val="128978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7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" right="0.7" top="0.75" bottom="0.75" header="0.3" footer="0.3"/>
  <pageSetup paperSize="9" orientation="landscape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Wykres 1" title="Porównanie wydatków poniesionych na Oświatę z subwencją oświatową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746125</xdr:colOff>
      <xdr:row>15</xdr:row>
      <xdr:rowOff>33337</xdr:rowOff>
    </xdr:from>
    <xdr:to>
      <xdr:col>5</xdr:col>
      <xdr:colOff>66675</xdr:colOff>
      <xdr:row>34</xdr:row>
      <xdr:rowOff>47625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10</xdr:row>
      <xdr:rowOff>146050</xdr:rowOff>
    </xdr:from>
    <xdr:to>
      <xdr:col>5</xdr:col>
      <xdr:colOff>292100</xdr:colOff>
      <xdr:row>27</xdr:row>
      <xdr:rowOff>179387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topLeftCell="A22" zoomScale="60" zoomScaleNormal="100" workbookViewId="0">
      <selection activeCell="F55" sqref="F55"/>
    </sheetView>
  </sheetViews>
  <sheetFormatPr defaultRowHeight="15" x14ac:dyDescent="0.25"/>
  <cols>
    <col min="1" max="1" width="28" customWidth="1"/>
    <col min="2" max="6" width="14.85546875" bestFit="1" customWidth="1"/>
    <col min="7" max="7" width="10.7109375" customWidth="1"/>
  </cols>
  <sheetData>
    <row r="1" spans="1:12" ht="66" customHeight="1" x14ac:dyDescent="0.25"/>
    <row r="2" spans="1:12" x14ac:dyDescent="0.25">
      <c r="A2" s="29" t="s">
        <v>15</v>
      </c>
    </row>
    <row r="3" spans="1:12" x14ac:dyDescent="0.25">
      <c r="B3" s="30">
        <v>2010</v>
      </c>
      <c r="C3" s="31">
        <v>2011</v>
      </c>
      <c r="D3" s="31">
        <v>2012</v>
      </c>
      <c r="E3" s="31">
        <v>2013</v>
      </c>
      <c r="F3" s="32" t="s">
        <v>16</v>
      </c>
    </row>
    <row r="4" spans="1:12" x14ac:dyDescent="0.25">
      <c r="A4" s="18" t="s">
        <v>14</v>
      </c>
      <c r="B4" s="12">
        <v>14658323</v>
      </c>
      <c r="C4" s="13">
        <v>14849082</v>
      </c>
      <c r="D4" s="13">
        <v>15665092</v>
      </c>
      <c r="E4" s="13">
        <v>16293399</v>
      </c>
      <c r="F4" s="14">
        <v>16652429</v>
      </c>
    </row>
    <row r="5" spans="1:12" x14ac:dyDescent="0.25">
      <c r="A5" s="21" t="s">
        <v>10</v>
      </c>
      <c r="B5" s="15"/>
      <c r="C5" s="16"/>
      <c r="D5" s="16"/>
      <c r="E5" s="16"/>
      <c r="F5" s="17"/>
    </row>
    <row r="6" spans="1:12" x14ac:dyDescent="0.25">
      <c r="A6" s="19" t="s">
        <v>20</v>
      </c>
      <c r="B6" s="6">
        <v>23589180.890000001</v>
      </c>
      <c r="C6" s="7">
        <v>25032943.120000001</v>
      </c>
      <c r="D6" s="7">
        <v>26553999.5</v>
      </c>
      <c r="E6" s="7">
        <v>27633289.390000001</v>
      </c>
      <c r="F6" s="8">
        <v>29968636.690000001</v>
      </c>
    </row>
    <row r="7" spans="1:12" x14ac:dyDescent="0.25">
      <c r="A7" s="19" t="s">
        <v>11</v>
      </c>
      <c r="B7" s="6">
        <v>363716.14</v>
      </c>
      <c r="C7" s="7">
        <v>336608.46</v>
      </c>
      <c r="D7" s="7">
        <v>373842.24</v>
      </c>
      <c r="E7" s="7">
        <v>417535.62</v>
      </c>
      <c r="F7" s="8">
        <v>479334</v>
      </c>
    </row>
    <row r="8" spans="1:12" x14ac:dyDescent="0.25">
      <c r="A8" s="20" t="s">
        <v>12</v>
      </c>
      <c r="B8" s="9">
        <v>1656.35</v>
      </c>
      <c r="C8" s="10">
        <v>1541.71</v>
      </c>
      <c r="D8" s="10">
        <v>1381.64</v>
      </c>
      <c r="E8" s="10">
        <v>1308</v>
      </c>
      <c r="F8" s="11">
        <v>2107</v>
      </c>
    </row>
    <row r="9" spans="1:12" x14ac:dyDescent="0.25">
      <c r="A9" s="20" t="s">
        <v>13</v>
      </c>
      <c r="B9" s="15">
        <f>SUM(B6:B8)</f>
        <v>23954553.380000003</v>
      </c>
      <c r="C9" s="16">
        <f t="shared" ref="C9:F9" si="0">SUM(C6:C8)</f>
        <v>25371093.290000003</v>
      </c>
      <c r="D9" s="16">
        <f t="shared" si="0"/>
        <v>26929223.379999999</v>
      </c>
      <c r="E9" s="16">
        <f t="shared" si="0"/>
        <v>28052133.010000002</v>
      </c>
      <c r="F9" s="17">
        <f t="shared" si="0"/>
        <v>30450077.690000001</v>
      </c>
    </row>
    <row r="10" spans="1:12" x14ac:dyDescent="0.25">
      <c r="B10" s="2"/>
      <c r="C10" s="2"/>
      <c r="D10" s="2"/>
      <c r="E10" s="2"/>
      <c r="F10" s="2"/>
    </row>
    <row r="11" spans="1:12" x14ac:dyDescent="0.25">
      <c r="A11" s="21" t="s">
        <v>17</v>
      </c>
      <c r="B11" s="33">
        <f>B4/B9</f>
        <v>0.61192219982019957</v>
      </c>
      <c r="C11" s="33">
        <f t="shared" ref="C11:F11" si="1">C4/C9</f>
        <v>0.58527560599261819</v>
      </c>
      <c r="D11" s="33">
        <f t="shared" si="1"/>
        <v>0.58171347086207725</v>
      </c>
      <c r="E11" s="33">
        <f t="shared" si="1"/>
        <v>0.58082567176591327</v>
      </c>
      <c r="F11" s="34">
        <f t="shared" si="1"/>
        <v>0.5468764043734694</v>
      </c>
    </row>
    <row r="12" spans="1:12" x14ac:dyDescent="0.25">
      <c r="B12" s="2"/>
      <c r="C12" s="2"/>
      <c r="D12" s="2"/>
      <c r="E12" s="2"/>
      <c r="F12" s="2"/>
    </row>
    <row r="13" spans="1:12" x14ac:dyDescent="0.25">
      <c r="B13" s="2"/>
      <c r="C13" s="2"/>
      <c r="D13" s="2"/>
      <c r="E13" s="2"/>
      <c r="F13" s="2"/>
    </row>
    <row r="14" spans="1:12" x14ac:dyDescent="0.25">
      <c r="A14" s="40" t="s">
        <v>19</v>
      </c>
      <c r="B14" s="41"/>
      <c r="C14" s="41"/>
      <c r="D14" s="41"/>
      <c r="E14" s="41"/>
      <c r="F14" s="41"/>
    </row>
    <row r="15" spans="1:12" x14ac:dyDescent="0.25">
      <c r="B15" s="2"/>
      <c r="C15" s="2"/>
      <c r="D15" s="2"/>
      <c r="E15" s="2"/>
      <c r="F15" s="2"/>
      <c r="L15" t="s">
        <v>22</v>
      </c>
    </row>
    <row r="16" spans="1:12" x14ac:dyDescent="0.25">
      <c r="B16" s="2"/>
      <c r="C16" s="2"/>
      <c r="D16" s="2"/>
      <c r="E16" s="2"/>
      <c r="F16" s="2"/>
    </row>
    <row r="55" spans="6:6" ht="15.75" x14ac:dyDescent="0.25">
      <c r="F55" s="37">
        <v>55</v>
      </c>
    </row>
  </sheetData>
  <mergeCells count="1">
    <mergeCell ref="A14:F14"/>
  </mergeCells>
  <pageMargins left="0.7" right="0.7" top="0.75" bottom="0.75" header="0.3" footer="0.3"/>
  <pageSetup paperSize="9" scale="85" orientation="portrait" horizontalDpi="300" verticalDpi="30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25" zoomScale="60" zoomScaleNormal="100" workbookViewId="0">
      <selection activeCell="B33" sqref="B33"/>
    </sheetView>
  </sheetViews>
  <sheetFormatPr defaultRowHeight="15" x14ac:dyDescent="0.25"/>
  <cols>
    <col min="1" max="1" width="28.85546875" customWidth="1"/>
    <col min="2" max="2" width="13.42578125" customWidth="1"/>
    <col min="3" max="3" width="15.42578125" bestFit="1" customWidth="1"/>
    <col min="4" max="4" width="13.5703125" customWidth="1"/>
    <col min="5" max="6" width="14.28515625" customWidth="1"/>
    <col min="7" max="7" width="10.7109375" customWidth="1"/>
  </cols>
  <sheetData>
    <row r="1" spans="1:9" ht="46.5" customHeight="1" x14ac:dyDescent="0.3">
      <c r="A1" s="38" t="s">
        <v>23</v>
      </c>
    </row>
    <row r="2" spans="1:9" x14ac:dyDescent="0.25">
      <c r="A2" s="21"/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</row>
    <row r="3" spans="1:9" x14ac:dyDescent="0.25">
      <c r="A3" s="22" t="s">
        <v>5</v>
      </c>
      <c r="B3" s="3">
        <f>1031+43</f>
        <v>1074</v>
      </c>
      <c r="C3" s="4">
        <f>1070+52</f>
        <v>1122</v>
      </c>
      <c r="D3" s="4">
        <f>1073+67</f>
        <v>1140</v>
      </c>
      <c r="E3" s="4">
        <f>1098+68</f>
        <v>1166</v>
      </c>
      <c r="F3" s="5">
        <f>1089+60</f>
        <v>1149</v>
      </c>
    </row>
    <row r="4" spans="1:9" x14ac:dyDescent="0.25">
      <c r="A4" s="22" t="s">
        <v>6</v>
      </c>
      <c r="B4" s="22">
        <v>920</v>
      </c>
      <c r="C4" s="23">
        <v>974</v>
      </c>
      <c r="D4" s="23">
        <v>972</v>
      </c>
      <c r="E4" s="23">
        <v>968</v>
      </c>
      <c r="F4" s="24">
        <v>894</v>
      </c>
    </row>
    <row r="5" spans="1:9" x14ac:dyDescent="0.25">
      <c r="A5" s="22" t="s">
        <v>7</v>
      </c>
      <c r="B5" s="22">
        <v>5</v>
      </c>
      <c r="C5" s="23">
        <v>19</v>
      </c>
      <c r="D5" s="23">
        <v>17</v>
      </c>
      <c r="E5" s="23">
        <v>12</v>
      </c>
      <c r="F5" s="24">
        <v>128</v>
      </c>
      <c r="I5" t="s">
        <v>22</v>
      </c>
    </row>
    <row r="6" spans="1:9" x14ac:dyDescent="0.25">
      <c r="A6" s="22" t="s">
        <v>8</v>
      </c>
      <c r="B6" s="22">
        <v>0</v>
      </c>
      <c r="C6" s="23">
        <v>0</v>
      </c>
      <c r="D6" s="23">
        <v>42</v>
      </c>
      <c r="E6" s="23">
        <v>42</v>
      </c>
      <c r="F6" s="24">
        <f>42+48</f>
        <v>90</v>
      </c>
    </row>
    <row r="7" spans="1:9" x14ac:dyDescent="0.25">
      <c r="A7" s="25" t="s">
        <v>9</v>
      </c>
      <c r="B7" s="28">
        <f>(B5+B4)*100/B3</f>
        <v>86.126629422718807</v>
      </c>
      <c r="C7" s="26">
        <f t="shared" ref="C7:F7" si="0">(C5+C4)*100/C3</f>
        <v>88.502673796791441</v>
      </c>
      <c r="D7" s="26">
        <f t="shared" si="0"/>
        <v>86.754385964912274</v>
      </c>
      <c r="E7" s="26">
        <f t="shared" si="0"/>
        <v>84.048027444253862</v>
      </c>
      <c r="F7" s="27">
        <f t="shared" si="0"/>
        <v>88.946910356832035</v>
      </c>
    </row>
    <row r="10" spans="1:9" x14ac:dyDescent="0.25">
      <c r="A10" s="41" t="s">
        <v>18</v>
      </c>
      <c r="B10" s="41"/>
      <c r="C10" s="41"/>
      <c r="D10" s="41"/>
      <c r="E10" s="41"/>
      <c r="F10" s="41"/>
    </row>
    <row r="11" spans="1:9" x14ac:dyDescent="0.25">
      <c r="B11" s="2"/>
      <c r="C11" s="2"/>
      <c r="D11" s="2"/>
      <c r="E11" s="2"/>
      <c r="F11" s="2"/>
    </row>
    <row r="12" spans="1:9" x14ac:dyDescent="0.25">
      <c r="B12" s="2"/>
      <c r="C12" s="2"/>
      <c r="D12" s="2"/>
      <c r="E12" s="2"/>
      <c r="F12" s="2"/>
    </row>
    <row r="13" spans="1:9" x14ac:dyDescent="0.25">
      <c r="B13" s="2"/>
      <c r="C13" s="2"/>
      <c r="D13" s="2"/>
      <c r="E13" s="2"/>
      <c r="F13" s="2"/>
    </row>
    <row r="14" spans="1:9" x14ac:dyDescent="0.25">
      <c r="B14" s="2"/>
      <c r="C14" s="2"/>
      <c r="D14" s="2"/>
      <c r="E14" s="2"/>
      <c r="F14" s="2"/>
    </row>
    <row r="15" spans="1:9" x14ac:dyDescent="0.25">
      <c r="B15" s="2"/>
      <c r="C15" s="2"/>
      <c r="D15" s="2"/>
      <c r="E15" s="2"/>
      <c r="F15" s="2"/>
    </row>
    <row r="37" spans="2:5" ht="18.75" x14ac:dyDescent="0.3">
      <c r="B37" s="38" t="s">
        <v>21</v>
      </c>
      <c r="C37" s="38"/>
      <c r="D37" s="38"/>
      <c r="E37" t="s">
        <v>24</v>
      </c>
    </row>
    <row r="39" spans="2:5" x14ac:dyDescent="0.25">
      <c r="B39" s="35">
        <v>2010</v>
      </c>
      <c r="C39" s="39">
        <f>124297.03+910</f>
        <v>125207.03</v>
      </c>
    </row>
    <row r="40" spans="2:5" x14ac:dyDescent="0.25">
      <c r="B40" s="35">
        <v>2011</v>
      </c>
      <c r="C40" s="39">
        <v>119400.31</v>
      </c>
    </row>
    <row r="41" spans="2:5" x14ac:dyDescent="0.25">
      <c r="B41" s="35">
        <v>2012</v>
      </c>
      <c r="C41" s="39">
        <f>128609.7+2980</f>
        <v>131589.70000000001</v>
      </c>
    </row>
    <row r="42" spans="2:5" x14ac:dyDescent="0.25">
      <c r="B42" s="35">
        <v>2013</v>
      </c>
      <c r="C42" s="39">
        <v>135305.45000000001</v>
      </c>
    </row>
    <row r="43" spans="2:5" x14ac:dyDescent="0.25">
      <c r="B43" s="35" t="s">
        <v>16</v>
      </c>
      <c r="C43" s="39">
        <v>143431</v>
      </c>
    </row>
    <row r="50" spans="5:6" x14ac:dyDescent="0.25">
      <c r="E50" s="35"/>
    </row>
    <row r="54" spans="5:6" ht="15.75" x14ac:dyDescent="0.25">
      <c r="F54" s="36">
        <v>57</v>
      </c>
    </row>
  </sheetData>
  <mergeCells count="1">
    <mergeCell ref="A10:F10"/>
  </mergeCells>
  <pageMargins left="0.7" right="0.7" top="0.75" bottom="0.75" header="0.3" footer="0.3"/>
  <pageSetup paperSize="9" scale="87" orientation="portrait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A3" sqref="A3:XFD9"/>
    </sheetView>
  </sheetViews>
  <sheetFormatPr defaultRowHeight="15" x14ac:dyDescent="0.25"/>
  <cols>
    <col min="2" max="2" width="12" customWidth="1"/>
    <col min="3" max="3" width="12.140625" customWidth="1"/>
  </cols>
  <sheetData>
    <row r="3" spans="2:3" x14ac:dyDescent="0.25">
      <c r="B3" t="s">
        <v>21</v>
      </c>
    </row>
    <row r="5" spans="2:3" x14ac:dyDescent="0.25">
      <c r="B5" s="35">
        <v>2010</v>
      </c>
      <c r="C5" s="1">
        <f>124297.03+910</f>
        <v>125207.03</v>
      </c>
    </row>
    <row r="6" spans="2:3" x14ac:dyDescent="0.25">
      <c r="B6" s="35">
        <v>2011</v>
      </c>
      <c r="C6" s="1">
        <v>119400.31</v>
      </c>
    </row>
    <row r="7" spans="2:3" x14ac:dyDescent="0.25">
      <c r="B7" s="35">
        <v>2012</v>
      </c>
      <c r="C7" s="1">
        <f>128609.7+2980</f>
        <v>131589.70000000001</v>
      </c>
    </row>
    <row r="8" spans="2:3" x14ac:dyDescent="0.25">
      <c r="B8" s="35">
        <v>2013</v>
      </c>
      <c r="C8" s="1">
        <v>135305.45000000001</v>
      </c>
    </row>
    <row r="9" spans="2:3" x14ac:dyDescent="0.25">
      <c r="B9" s="35" t="s">
        <v>16</v>
      </c>
      <c r="C9" s="1">
        <v>143431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4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Finanse - dane</vt:lpstr>
      <vt:lpstr>Przedszkolaki - dane</vt:lpstr>
      <vt:lpstr>Stypendia</vt:lpstr>
      <vt:lpstr>Arkusz3</vt:lpstr>
      <vt:lpstr>Finanse - wykres</vt:lpstr>
      <vt:lpstr>'Finanse - dane'!Obszar_wydruku</vt:lpstr>
      <vt:lpstr>'Przedszkolaki - dane'!Obszar_wydruku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2014-12-01T09:45:33Z</dcterms:modified>
</cp:coreProperties>
</file>