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<sst xmlns="http://schemas.openxmlformats.org/spreadsheetml/2006/main" count="199" uniqueCount="81">
  <si>
    <t>Załącznik nr 1 do szczegółowego opisu przedmiotu zamówienia związanego z Pielęgnacją wraz z utrzymaniem terenów zieleni miejskiej położonych w obrębie Miasta Kępno oraz Osiedla Hanulin (z wyłączeniem skweru przy ul. Kusocińskiego w Hanulinie)</t>
  </si>
  <si>
    <t>" Szczegółowy wykaz terenów zieleni miejskiej objętych przedmiotem umowy"</t>
  </si>
  <si>
    <t>Zadanie III: Pielęgnacja wraz z utrzymaniem terenów zieleni miejskiej położonych w obrębie Miasta Kępno oraz Osiedla Hanulin ( z wyłączeniem skweru przy ul. Kusocińskiego w Hanulinie)</t>
  </si>
  <si>
    <t>Lp.</t>
  </si>
  <si>
    <t>Nieruchomość</t>
  </si>
  <si>
    <t>Nr geodezyjny działki wraz z linkiem to mapy</t>
  </si>
  <si>
    <t>Powierzchnia utrzymania estetycznego wyglądu objęta usługą pkt 1 SOPZ:</t>
  </si>
  <si>
    <t>Powierzchnia koszenia objęta usługą pkt 2 SOPZ:</t>
  </si>
  <si>
    <t>Powierzchnia grabienia objęta usługą pkt 3 SOPZ:</t>
  </si>
  <si>
    <t>Ścieżki alejki objęta usługą pkt 4 SOPZ:</t>
  </si>
  <si>
    <t>Ilość ławek parkowych objętych usługą pkt 5 SOPZ:</t>
  </si>
  <si>
    <t>Powierzchnia zadrzewionego terenu do usunięcia gniazd gawronich objęta usługą pkt 6 SOPZ:</t>
  </si>
  <si>
    <t>Powierzchnia objęta pracami pielęgnacyjnymi miejsc pamięci narodowej</t>
  </si>
  <si>
    <t xml:space="preserve">Uwagi dotyczące wykonawstwa </t>
  </si>
  <si>
    <t>[ m2 ]</t>
  </si>
  <si>
    <t>[ szt.]</t>
  </si>
  <si>
    <r>
      <t>park miejski przy ulicy Dąbrowskiego</t>
    </r>
    <r>
      <rPr>
        <sz val="11"/>
        <color indexed="8"/>
        <rFont val="Times New Roman"/>
        <family val="1"/>
      </rPr>
      <t xml:space="preserve"> </t>
    </r>
  </si>
  <si>
    <t>1769, 1770, 1771, 1772, 1777/1, 1778/1, 1779</t>
  </si>
  <si>
    <t>nie dotyczy</t>
  </si>
  <si>
    <t>wpisany do rejestru zabytków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</si>
  <si>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</si>
  <si>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</si>
  <si>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</si>
  <si>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</si>
  <si>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</si>
  <si>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</si>
  <si>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umowa nie obejmuje sprzątania placu zabaw znajdującego się na terenie tzw. "Kopca”</t>
  </si>
  <si>
    <r>
      <t>park Starościńki przy ulicy Ks. Magnuszewskiego</t>
    </r>
    <r>
      <rPr>
        <sz val="11"/>
        <color indexed="8"/>
        <rFont val="Times New Roman"/>
        <family val="1"/>
      </rPr>
      <t xml:space="preserve"> </t>
    </r>
  </si>
  <si>
    <t>1953/4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</si>
  <si>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</si>
  <si>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</si>
  <si>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</si>
  <si>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teren zielony u zbiegu ulic Aleje Marcinkowskiego, Walki Młodych i Tysiąclecia </t>
  </si>
  <si>
    <t>912/1 , część działki 938/1</t>
  </si>
  <si>
    <t>umowa nie obejmuje sprzątania placu zabaw znajdującego się na terenie nieruchomości 912/1, a także pielęgnacji klombu o pow. 105m2</t>
  </si>
  <si>
    <t xml:space="preserve">trawnik wokół parkingu przy kinie „Sokolnia” u zbiegu ulic Aleje Marcinkowskiego i Walki Młodych </t>
  </si>
  <si>
    <t>Al. Marcinkowskiego ( teren zielony między blokami 17 - 19)</t>
  </si>
  <si>
    <t>910/1</t>
  </si>
  <si>
    <r>
      <t>teren zielony przy ulicy Lipowej</t>
    </r>
    <r>
      <rPr>
        <sz val="11"/>
        <color indexed="8"/>
        <rFont val="Times New Roman"/>
        <family val="1"/>
      </rPr>
      <t xml:space="preserve"> </t>
    </r>
  </si>
  <si>
    <t xml:space="preserve">1597, 1602/1 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</si>
  <si>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</si>
  <si>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</si>
  <si>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</si>
  <si>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</si>
  <si>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</si>
  <si>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r>
      <t>skwer przy ulicy Bocznej</t>
    </r>
    <r>
      <rPr>
        <sz val="11"/>
        <color indexed="8"/>
        <rFont val="Times New Roman"/>
        <family val="1"/>
      </rPr>
      <t xml:space="preserve"> </t>
    </r>
  </si>
  <si>
    <t>642/3, część 643/1 oraz 624/5</t>
  </si>
  <si>
    <t>dopuszcza się wysokość trawy do 15cm</t>
  </si>
  <si>
    <t>teren zielony przy Os. 700-lecia, tzw. "Górka Wiatrakowa"</t>
  </si>
  <si>
    <t>1654/62, 1654/63, 1655/8, 1655/4</t>
  </si>
  <si>
    <t>skwer przy ul. Spółdzielczej</t>
  </si>
  <si>
    <t>1867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</si>
  <si>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</si>
  <si>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</si>
  <si>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</si>
  <si>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</si>
  <si>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</si>
  <si>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</si>
  <si>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</si>
  <si>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</si>
  <si>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</si>
  <si>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</si>
  <si>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</si>
  <si>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</si>
  <si>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</si>
  <si>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</si>
  <si>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</si>
  <si>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dł. 170 mb</t>
  </si>
  <si>
    <t>d</t>
  </si>
  <si>
    <t>RAZEM POWIERZCHNIA TERENÓW ZIELENI MIEJSKIEJ:</t>
  </si>
  <si>
    <t>1524/5</t>
  </si>
  <si>
    <t>część działki 2009, dz. 2007/9</t>
  </si>
  <si>
    <t>zieleń w pasach drogowych następujących ulic będących drogami gminnymi: Boczna, Długa, Estkowskiego, Ignacego Krasickiego, Ks. P. Wawrzyniaka,  Nowowiejskiego, Powstańców Wielkopolskich, Obr. Pokoju,  Radosna, Ks. P. Wawrzyniaka, Skośna, Sportowa, Spacerowa, Młyńska-Graniczna( trawniki wokół ronda), AL. L. Zamenhofa, Zielona, Kościelna</t>
  </si>
  <si>
    <t>trawniki w pasach drogowych ulic: Bocznej, Boh. Westerplatte, Janusza Kusocińskiego, Kwiatowej, Leśnej, Meliorantów, Parkowej, Powstańców Wielkopolskich, Wrzosowa, Wolności</t>
  </si>
  <si>
    <r>
      <t>park 700-Lecia przy ulicy Zachodniej</t>
    </r>
    <r>
      <rPr>
        <sz val="11"/>
        <color indexed="8"/>
        <rFont val="Times New Roman"/>
        <family val="1"/>
      </rPr>
      <t xml:space="preserve"> tzw. Park "Na Kopcu"</t>
    </r>
  </si>
  <si>
    <t>teren wokół  "Synagogi" przy ul. Łazienkowej 4 w Kępnie</t>
  </si>
  <si>
    <t>1327</t>
  </si>
  <si>
    <t>teren wokół byłego gimnazjum w miejscowości Krążkowy</t>
  </si>
  <si>
    <t>2812/3, 2812/2</t>
  </si>
  <si>
    <t xml:space="preserve">klomby (4 szt.) w obrębie pasa drogowego ul. Cichej </t>
  </si>
  <si>
    <t>714/1, 1011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</si>
</sst>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56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56"/>
      <name val="Czcionka tekstu podstawowego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9" fillId="0" borderId="11" xfId="44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4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15" fillId="0" borderId="11" xfId="44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10" fillId="0" borderId="11" xfId="44" applyNumberForma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8919&amp;y=379341&amp;zoom=12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5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userview=128" TargetMode="External" /><Relationship Id="rId8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x=429471&amp;y=379904&amp;zoom=15&amp;group=2,3,5&amp;service=3,4,5,26,21,24,23,6,10,11,30,31,32,33,34,35,37,38,39,40,42&amp;alllayers=4,5,26,21,24,6,7,9,10,30,31,32,33,34,36,37,38,39,40,44,45,48,49,50,51,52,53,54,55&amp;layer=3,190,191,63,64,35001" TargetMode="External" /><Relationship Id="rId10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12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userview=132" TargetMode="External" /><Relationship Id="rId14" Type="http://schemas.openxmlformats.org/officeDocument/2006/relationships/hyperlink" Target="http://kepno.e-mapa.net/?userview=128" TargetMode="External" /><Relationship Id="rId15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6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7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8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9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20" Type="http://schemas.openxmlformats.org/officeDocument/2006/relationships/hyperlink" Target="http://kepno.e-mapa.net/?userview=136" TargetMode="External" /><Relationship Id="rId21" Type="http://schemas.openxmlformats.org/officeDocument/2006/relationships/hyperlink" Target="http://kepno.e-mapa.net/?userview=134" TargetMode="External" /><Relationship Id="rId22" Type="http://schemas.openxmlformats.org/officeDocument/2006/relationships/hyperlink" Target="http://kepno.e-mapa.net/?userview=135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6" zoomScaleNormal="86" zoomScalePageLayoutView="0" workbookViewId="0" topLeftCell="A16">
      <selection activeCell="E24" sqref="E24"/>
    </sheetView>
  </sheetViews>
  <sheetFormatPr defaultColWidth="9.00390625" defaultRowHeight="12.75" customHeight="1"/>
  <cols>
    <col min="2" max="2" width="50.625" style="0" customWidth="1"/>
    <col min="3" max="3" width="23.625" style="1" customWidth="1"/>
    <col min="4" max="10" width="23.75390625" style="0" customWidth="1"/>
    <col min="11" max="11" width="32.125" style="0" customWidth="1"/>
  </cols>
  <sheetData>
    <row r="1" spans="2:11" ht="40.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21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50.2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78" customHeight="1">
      <c r="A4" s="37" t="s">
        <v>3</v>
      </c>
      <c r="B4" s="38" t="s">
        <v>4</v>
      </c>
      <c r="C4" s="39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4" t="s">
        <v>12</v>
      </c>
      <c r="K4" s="40" t="s">
        <v>13</v>
      </c>
    </row>
    <row r="5" spans="1:11" ht="15.75" customHeight="1">
      <c r="A5" s="37"/>
      <c r="B5" s="38"/>
      <c r="C5" s="39"/>
      <c r="D5" s="3" t="s">
        <v>14</v>
      </c>
      <c r="E5" s="3" t="s">
        <v>14</v>
      </c>
      <c r="F5" s="3" t="s">
        <v>14</v>
      </c>
      <c r="G5" s="3" t="s">
        <v>14</v>
      </c>
      <c r="H5" s="3" t="s">
        <v>15</v>
      </c>
      <c r="I5" s="3" t="s">
        <v>14</v>
      </c>
      <c r="J5" s="3" t="s">
        <v>14</v>
      </c>
      <c r="K5" s="40"/>
    </row>
    <row r="6" spans="1:11" ht="15.75" customHeight="1">
      <c r="A6" s="2">
        <v>1</v>
      </c>
      <c r="B6" s="3">
        <v>2</v>
      </c>
      <c r="C6" s="6">
        <v>3</v>
      </c>
      <c r="D6" s="3">
        <v>4</v>
      </c>
      <c r="E6" s="6">
        <v>5</v>
      </c>
      <c r="F6" s="3">
        <v>6</v>
      </c>
      <c r="G6" s="6">
        <v>7</v>
      </c>
      <c r="H6" s="3">
        <v>8</v>
      </c>
      <c r="I6" s="3">
        <v>9</v>
      </c>
      <c r="J6" s="4">
        <v>10</v>
      </c>
      <c r="K6" s="5">
        <v>10</v>
      </c>
    </row>
    <row r="7" spans="1:11" ht="56.25" customHeight="1">
      <c r="A7" s="31">
        <v>1</v>
      </c>
      <c r="B7" s="7" t="s">
        <v>16</v>
      </c>
      <c r="C7" s="8" t="s">
        <v>17</v>
      </c>
      <c r="D7" s="9">
        <v>35695</v>
      </c>
      <c r="E7" s="10">
        <f>D7*0.9</f>
        <v>32125.5</v>
      </c>
      <c r="F7" s="10">
        <f>D7</f>
        <v>35695</v>
      </c>
      <c r="G7" s="10">
        <f>D7-E7</f>
        <v>3569.5</v>
      </c>
      <c r="H7" s="10">
        <v>5</v>
      </c>
      <c r="I7" s="10">
        <f>D7</f>
        <v>35695</v>
      </c>
      <c r="J7" s="11" t="s">
        <v>18</v>
      </c>
      <c r="K7" s="12" t="s">
        <v>19</v>
      </c>
    </row>
    <row r="8" spans="1:11" ht="28.5" customHeight="1">
      <c r="A8" s="31">
        <v>2</v>
      </c>
      <c r="B8" s="7" t="s">
        <v>20</v>
      </c>
      <c r="C8" s="8" t="s">
        <v>21</v>
      </c>
      <c r="D8" s="9">
        <v>4607</v>
      </c>
      <c r="E8" s="10">
        <v>2620</v>
      </c>
      <c r="F8" s="10">
        <f>E8</f>
        <v>2620</v>
      </c>
      <c r="G8" s="10" t="s">
        <v>22</v>
      </c>
      <c r="H8" s="10" t="s">
        <v>22</v>
      </c>
      <c r="I8" s="10" t="s">
        <v>18</v>
      </c>
      <c r="J8" s="11" t="s">
        <v>18</v>
      </c>
      <c r="K8" s="12"/>
    </row>
    <row r="9" spans="1:11" ht="45" customHeight="1">
      <c r="A9" s="31">
        <v>3</v>
      </c>
      <c r="B9" s="7" t="s">
        <v>23</v>
      </c>
      <c r="C9" s="8" t="s">
        <v>24</v>
      </c>
      <c r="D9" s="9">
        <v>5095</v>
      </c>
      <c r="E9" s="10">
        <f>D9*0.8</f>
        <v>4076</v>
      </c>
      <c r="F9" s="10">
        <f>D9</f>
        <v>5095</v>
      </c>
      <c r="G9" s="10">
        <f>D9-E9</f>
        <v>1019</v>
      </c>
      <c r="H9" s="10">
        <v>5</v>
      </c>
      <c r="I9" s="10" t="s">
        <v>18</v>
      </c>
      <c r="J9" s="11" t="s">
        <v>18</v>
      </c>
      <c r="K9" s="13" t="s">
        <v>25</v>
      </c>
    </row>
    <row r="10" spans="1:11" ht="45" customHeight="1">
      <c r="A10" s="31">
        <v>4</v>
      </c>
      <c r="B10" s="7" t="s">
        <v>74</v>
      </c>
      <c r="C10" s="8">
        <v>302</v>
      </c>
      <c r="D10" s="9">
        <f>22733-1242</f>
        <v>21491</v>
      </c>
      <c r="E10" s="10">
        <f>D10*0.9</f>
        <v>19341.9</v>
      </c>
      <c r="F10" s="10">
        <f>D10</f>
        <v>21491</v>
      </c>
      <c r="G10" s="10">
        <f>D10-E10</f>
        <v>2149.0999999999985</v>
      </c>
      <c r="H10" s="10">
        <v>5</v>
      </c>
      <c r="I10" s="10" t="s">
        <v>18</v>
      </c>
      <c r="J10" s="11" t="s">
        <v>18</v>
      </c>
      <c r="K10" s="13" t="s">
        <v>26</v>
      </c>
    </row>
    <row r="11" spans="1:11" ht="26.25" customHeight="1">
      <c r="A11" s="31">
        <v>5</v>
      </c>
      <c r="B11" s="7" t="s">
        <v>27</v>
      </c>
      <c r="C11" s="8" t="s">
        <v>28</v>
      </c>
      <c r="D11" s="9">
        <v>3869</v>
      </c>
      <c r="E11" s="10">
        <f>D11</f>
        <v>3869</v>
      </c>
      <c r="F11" s="10">
        <f>D11*0.9</f>
        <v>3482.1</v>
      </c>
      <c r="G11" s="10" t="s">
        <v>22</v>
      </c>
      <c r="H11" s="10" t="s">
        <v>22</v>
      </c>
      <c r="I11" s="10">
        <f>D11/2</f>
        <v>1934.5</v>
      </c>
      <c r="J11" s="11" t="s">
        <v>18</v>
      </c>
      <c r="K11" s="12"/>
    </row>
    <row r="12" spans="1:11" ht="45" customHeight="1">
      <c r="A12" s="31">
        <v>6</v>
      </c>
      <c r="B12" s="14" t="s">
        <v>29</v>
      </c>
      <c r="C12" s="8" t="s">
        <v>30</v>
      </c>
      <c r="D12" s="9">
        <f>3166-1200</f>
        <v>1966</v>
      </c>
      <c r="E12" s="10">
        <f>D12</f>
        <v>1966</v>
      </c>
      <c r="F12" s="10">
        <f aca="true" t="shared" si="0" ref="F12:F20">D12</f>
        <v>1966</v>
      </c>
      <c r="G12" s="10" t="s">
        <v>22</v>
      </c>
      <c r="H12" s="10" t="s">
        <v>22</v>
      </c>
      <c r="I12" s="10" t="s">
        <v>18</v>
      </c>
      <c r="J12" s="11" t="s">
        <v>18</v>
      </c>
      <c r="K12" s="13" t="s">
        <v>31</v>
      </c>
    </row>
    <row r="13" spans="1:11" ht="75" customHeight="1">
      <c r="A13" s="31">
        <v>7</v>
      </c>
      <c r="B13" s="14" t="s">
        <v>32</v>
      </c>
      <c r="C13" s="8" t="s">
        <v>33</v>
      </c>
      <c r="D13" s="9">
        <v>1514</v>
      </c>
      <c r="E13" s="10">
        <f>D13*0.8</f>
        <v>1211.2</v>
      </c>
      <c r="F13" s="10">
        <f t="shared" si="0"/>
        <v>1514</v>
      </c>
      <c r="G13" s="10">
        <f>D13-E13</f>
        <v>302.79999999999995</v>
      </c>
      <c r="H13" s="10">
        <v>3</v>
      </c>
      <c r="I13" s="10" t="s">
        <v>18</v>
      </c>
      <c r="J13" s="11" t="s">
        <v>18</v>
      </c>
      <c r="K13" s="13" t="s">
        <v>34</v>
      </c>
    </row>
    <row r="14" spans="1:11" ht="42.75" customHeight="1">
      <c r="A14" s="31">
        <v>8</v>
      </c>
      <c r="B14" s="14" t="s">
        <v>35</v>
      </c>
      <c r="C14" s="29" t="s">
        <v>70</v>
      </c>
      <c r="D14" s="9">
        <v>450</v>
      </c>
      <c r="E14" s="10">
        <f>D14</f>
        <v>450</v>
      </c>
      <c r="F14" s="10">
        <f t="shared" si="0"/>
        <v>450</v>
      </c>
      <c r="G14" s="10" t="s">
        <v>18</v>
      </c>
      <c r="H14" s="10" t="s">
        <v>22</v>
      </c>
      <c r="I14" s="10" t="s">
        <v>18</v>
      </c>
      <c r="J14" s="11" t="s">
        <v>18</v>
      </c>
      <c r="K14" s="12"/>
    </row>
    <row r="15" spans="1:11" ht="28.5" customHeight="1">
      <c r="A15" s="31">
        <v>9</v>
      </c>
      <c r="B15" s="30" t="s">
        <v>36</v>
      </c>
      <c r="C15" s="8" t="s">
        <v>37</v>
      </c>
      <c r="D15" s="9">
        <v>773</v>
      </c>
      <c r="E15" s="10">
        <f>D15</f>
        <v>773</v>
      </c>
      <c r="F15" s="10">
        <f t="shared" si="0"/>
        <v>773</v>
      </c>
      <c r="G15" s="10" t="s">
        <v>18</v>
      </c>
      <c r="H15" s="10" t="s">
        <v>22</v>
      </c>
      <c r="I15" s="10" t="s">
        <v>18</v>
      </c>
      <c r="J15" s="11" t="s">
        <v>18</v>
      </c>
      <c r="K15" s="12"/>
    </row>
    <row r="16" spans="1:11" ht="15.75" customHeight="1">
      <c r="A16" s="31">
        <v>10</v>
      </c>
      <c r="B16" s="14" t="s">
        <v>38</v>
      </c>
      <c r="C16" s="8" t="s">
        <v>39</v>
      </c>
      <c r="D16" s="9">
        <f>491+682</f>
        <v>1173</v>
      </c>
      <c r="E16" s="10">
        <f>D16*0.7</f>
        <v>821.0999999999999</v>
      </c>
      <c r="F16" s="10">
        <f t="shared" si="0"/>
        <v>1173</v>
      </c>
      <c r="G16" s="10">
        <f>D16-E16</f>
        <v>351.9000000000001</v>
      </c>
      <c r="H16" s="10">
        <v>2</v>
      </c>
      <c r="I16" s="10" t="s">
        <v>18</v>
      </c>
      <c r="J16" s="11" t="s">
        <v>18</v>
      </c>
      <c r="K16" s="12"/>
    </row>
    <row r="17" spans="1:11" ht="16.5" customHeight="1">
      <c r="A17" s="31">
        <v>11</v>
      </c>
      <c r="B17" s="14" t="s">
        <v>40</v>
      </c>
      <c r="C17" s="8" t="s">
        <v>41</v>
      </c>
      <c r="D17" s="9" t="s">
        <v>18</v>
      </c>
      <c r="E17" s="9">
        <v>500</v>
      </c>
      <c r="F17" s="10" t="str">
        <f t="shared" si="0"/>
        <v>nie dotyczy</v>
      </c>
      <c r="G17" s="10" t="s">
        <v>18</v>
      </c>
      <c r="H17" s="10">
        <v>2</v>
      </c>
      <c r="I17" s="10" t="s">
        <v>18</v>
      </c>
      <c r="J17" s="11" t="s">
        <v>18</v>
      </c>
      <c r="K17" s="12"/>
    </row>
    <row r="18" spans="1:11" ht="29.25" customHeight="1">
      <c r="A18" s="31">
        <v>12</v>
      </c>
      <c r="B18" s="14" t="s">
        <v>42</v>
      </c>
      <c r="C18" s="8" t="s">
        <v>43</v>
      </c>
      <c r="D18" s="9">
        <v>150</v>
      </c>
      <c r="E18" s="10">
        <f>D18</f>
        <v>150</v>
      </c>
      <c r="F18" s="10">
        <f t="shared" si="0"/>
        <v>150</v>
      </c>
      <c r="G18" s="10" t="s">
        <v>18</v>
      </c>
      <c r="H18" s="10" t="s">
        <v>22</v>
      </c>
      <c r="I18" s="10" t="s">
        <v>18</v>
      </c>
      <c r="J18" s="11" t="s">
        <v>18</v>
      </c>
      <c r="K18" s="12"/>
    </row>
    <row r="19" spans="1:11" ht="15.75" customHeight="1">
      <c r="A19" s="31">
        <v>13</v>
      </c>
      <c r="B19" s="14" t="s">
        <v>44</v>
      </c>
      <c r="C19" s="8" t="s">
        <v>71</v>
      </c>
      <c r="D19" s="9">
        <v>90</v>
      </c>
      <c r="E19" s="10" t="s">
        <v>18</v>
      </c>
      <c r="F19" s="10">
        <f t="shared" si="0"/>
        <v>90</v>
      </c>
      <c r="G19" s="10">
        <v>90</v>
      </c>
      <c r="H19" s="10" t="s">
        <v>22</v>
      </c>
      <c r="I19" s="10" t="s">
        <v>18</v>
      </c>
      <c r="J19" s="11" t="s">
        <v>18</v>
      </c>
      <c r="K19" s="12"/>
    </row>
    <row r="20" spans="1:11" ht="31.5" customHeight="1">
      <c r="A20" s="31">
        <v>14</v>
      </c>
      <c r="B20" s="14" t="s">
        <v>45</v>
      </c>
      <c r="C20" s="29" t="s">
        <v>46</v>
      </c>
      <c r="D20" s="9">
        <v>150</v>
      </c>
      <c r="E20" s="10">
        <f>D20</f>
        <v>150</v>
      </c>
      <c r="F20" s="10">
        <f t="shared" si="0"/>
        <v>150</v>
      </c>
      <c r="G20" s="10" t="s">
        <v>18</v>
      </c>
      <c r="H20" s="10" t="s">
        <v>22</v>
      </c>
      <c r="I20" s="10" t="s">
        <v>18</v>
      </c>
      <c r="J20" s="11" t="s">
        <v>18</v>
      </c>
      <c r="K20" s="12"/>
    </row>
    <row r="21" spans="1:11" ht="30" customHeight="1">
      <c r="A21" s="31">
        <v>15</v>
      </c>
      <c r="B21" s="14" t="s">
        <v>48</v>
      </c>
      <c r="C21" s="29" t="s">
        <v>49</v>
      </c>
      <c r="D21" s="9">
        <f>120+1732+31+113</f>
        <v>1996</v>
      </c>
      <c r="E21" s="10">
        <f>120+1732+31+113</f>
        <v>1996</v>
      </c>
      <c r="F21" s="10">
        <f>120+1732+31+113</f>
        <v>1996</v>
      </c>
      <c r="G21" s="10" t="s">
        <v>18</v>
      </c>
      <c r="H21" s="10" t="s">
        <v>22</v>
      </c>
      <c r="I21" s="10" t="s">
        <v>18</v>
      </c>
      <c r="J21" s="10" t="s">
        <v>18</v>
      </c>
      <c r="K21" s="12"/>
    </row>
    <row r="22" spans="1:11" ht="30" customHeight="1">
      <c r="A22" s="31">
        <v>16</v>
      </c>
      <c r="B22" s="16" t="s">
        <v>79</v>
      </c>
      <c r="C22" s="29" t="s">
        <v>80</v>
      </c>
      <c r="D22" s="18">
        <v>47</v>
      </c>
      <c r="E22" s="19" t="s">
        <v>18</v>
      </c>
      <c r="F22" s="10" t="s">
        <v>18</v>
      </c>
      <c r="G22" s="10" t="s">
        <v>18</v>
      </c>
      <c r="H22" s="10" t="s">
        <v>22</v>
      </c>
      <c r="I22" s="10" t="s">
        <v>18</v>
      </c>
      <c r="J22" s="10" t="s">
        <v>18</v>
      </c>
      <c r="K22" s="12"/>
    </row>
    <row r="23" spans="1:11" ht="15.75" customHeight="1">
      <c r="A23" s="31">
        <v>17</v>
      </c>
      <c r="B23" s="16" t="s">
        <v>50</v>
      </c>
      <c r="C23" s="17" t="s">
        <v>51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22</v>
      </c>
      <c r="I23" s="9">
        <v>2176</v>
      </c>
      <c r="J23" s="11" t="s">
        <v>18</v>
      </c>
      <c r="K23" s="12"/>
    </row>
    <row r="24" spans="1:11" ht="134.25" customHeight="1">
      <c r="A24" s="31">
        <v>18</v>
      </c>
      <c r="B24" s="14" t="s">
        <v>72</v>
      </c>
      <c r="C24" s="20"/>
      <c r="D24" s="9">
        <v>2000</v>
      </c>
      <c r="E24" s="10" t="str">
        <f>F24</f>
        <v>nie dotyczy</v>
      </c>
      <c r="F24" s="10" t="s">
        <v>18</v>
      </c>
      <c r="G24" s="10" t="s">
        <v>18</v>
      </c>
      <c r="H24" s="10" t="s">
        <v>22</v>
      </c>
      <c r="I24" s="10" t="s">
        <v>18</v>
      </c>
      <c r="J24" s="11" t="s">
        <v>18</v>
      </c>
      <c r="K24" s="12" t="s">
        <v>47</v>
      </c>
    </row>
    <row r="25" spans="1:11" ht="41.25" customHeight="1">
      <c r="A25" s="31">
        <v>19</v>
      </c>
      <c r="B25" s="14" t="s">
        <v>52</v>
      </c>
      <c r="C25" s="15"/>
      <c r="D25" s="10" t="s">
        <v>18</v>
      </c>
      <c r="E25" s="10">
        <v>20</v>
      </c>
      <c r="F25" s="10">
        <v>20</v>
      </c>
      <c r="G25" s="10" t="s">
        <v>18</v>
      </c>
      <c r="H25" s="10" t="s">
        <v>22</v>
      </c>
      <c r="I25" s="10" t="s">
        <v>18</v>
      </c>
      <c r="J25" s="11" t="s">
        <v>18</v>
      </c>
      <c r="K25" s="12"/>
    </row>
    <row r="26" spans="1:11" ht="70.5" customHeight="1">
      <c r="A26" s="31">
        <v>20</v>
      </c>
      <c r="B26" s="21" t="s">
        <v>53</v>
      </c>
      <c r="C26" s="17" t="s">
        <v>54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18</v>
      </c>
      <c r="I26" s="11" t="s">
        <v>18</v>
      </c>
      <c r="J26" s="11">
        <v>20</v>
      </c>
      <c r="K26" s="12"/>
    </row>
    <row r="27" spans="1:11" ht="41.25" customHeight="1">
      <c r="A27" s="31">
        <v>21</v>
      </c>
      <c r="B27" s="21" t="s">
        <v>55</v>
      </c>
      <c r="C27" s="17" t="s">
        <v>56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18</v>
      </c>
      <c r="I27" s="11" t="s">
        <v>18</v>
      </c>
      <c r="J27" s="11">
        <v>243</v>
      </c>
      <c r="K27" s="12"/>
    </row>
    <row r="28" spans="1:11" ht="41.25" customHeight="1">
      <c r="A28" s="31">
        <v>22</v>
      </c>
      <c r="B28" s="32" t="s">
        <v>75</v>
      </c>
      <c r="C28" s="29" t="s">
        <v>76</v>
      </c>
      <c r="D28" s="11">
        <v>670</v>
      </c>
      <c r="E28" s="11">
        <v>670</v>
      </c>
      <c r="F28" s="11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  <c r="K28" s="12" t="s">
        <v>47</v>
      </c>
    </row>
    <row r="29" spans="1:11" ht="41.25" customHeight="1">
      <c r="A29" s="31">
        <v>23</v>
      </c>
      <c r="B29" s="32" t="s">
        <v>77</v>
      </c>
      <c r="C29" s="29" t="s">
        <v>78</v>
      </c>
      <c r="D29" s="11">
        <v>2820</v>
      </c>
      <c r="E29" s="11">
        <v>1480</v>
      </c>
      <c r="F29" s="11" t="s">
        <v>18</v>
      </c>
      <c r="G29" s="11" t="s">
        <v>18</v>
      </c>
      <c r="H29" s="11" t="s">
        <v>18</v>
      </c>
      <c r="I29" s="11" t="s">
        <v>18</v>
      </c>
      <c r="J29" s="11" t="s">
        <v>18</v>
      </c>
      <c r="K29" s="12" t="s">
        <v>47</v>
      </c>
    </row>
    <row r="30" spans="1:11" ht="15.75" customHeight="1">
      <c r="A30" s="31">
        <v>24</v>
      </c>
      <c r="B30" s="16" t="s">
        <v>57</v>
      </c>
      <c r="C30" s="22"/>
      <c r="D30" s="23"/>
      <c r="E30" s="23"/>
      <c r="F30" s="23"/>
      <c r="G30" s="23"/>
      <c r="H30" s="10"/>
      <c r="I30" s="10"/>
      <c r="J30" s="11"/>
      <c r="K30" s="24"/>
    </row>
    <row r="31" spans="1:11" ht="15.75" customHeight="1">
      <c r="A31" s="31" t="s">
        <v>58</v>
      </c>
      <c r="B31" s="25" t="s">
        <v>59</v>
      </c>
      <c r="C31" s="8" t="s">
        <v>60</v>
      </c>
      <c r="D31" s="10">
        <v>3400</v>
      </c>
      <c r="E31" s="10">
        <f>D31*0.95</f>
        <v>3230</v>
      </c>
      <c r="F31" s="10">
        <f>D31</f>
        <v>3400</v>
      </c>
      <c r="G31" s="10">
        <f>D31-E31</f>
        <v>170</v>
      </c>
      <c r="H31" s="10">
        <v>2</v>
      </c>
      <c r="I31" s="10" t="s">
        <v>18</v>
      </c>
      <c r="J31" s="10" t="s">
        <v>18</v>
      </c>
      <c r="K31" s="12"/>
    </row>
    <row r="32" spans="1:11" ht="30" customHeight="1">
      <c r="A32" s="31" t="s">
        <v>61</v>
      </c>
      <c r="B32" s="25" t="s">
        <v>62</v>
      </c>
      <c r="C32" s="8" t="s">
        <v>63</v>
      </c>
      <c r="D32" s="10">
        <v>18800</v>
      </c>
      <c r="E32" s="10">
        <f>D32</f>
        <v>18800</v>
      </c>
      <c r="F32" s="10" t="s">
        <v>18</v>
      </c>
      <c r="G32" s="10" t="s">
        <v>18</v>
      </c>
      <c r="H32" s="10" t="s">
        <v>22</v>
      </c>
      <c r="I32" s="10" t="s">
        <v>18</v>
      </c>
      <c r="J32" s="10" t="s">
        <v>18</v>
      </c>
      <c r="K32" s="12" t="s">
        <v>47</v>
      </c>
    </row>
    <row r="33" spans="1:11" ht="30" customHeight="1">
      <c r="A33" s="31" t="s">
        <v>64</v>
      </c>
      <c r="B33" s="25" t="s">
        <v>65</v>
      </c>
      <c r="C33" s="8" t="s">
        <v>66</v>
      </c>
      <c r="D33" s="10" t="s">
        <v>67</v>
      </c>
      <c r="E33" s="10" t="s">
        <v>67</v>
      </c>
      <c r="F33" s="10" t="s">
        <v>67</v>
      </c>
      <c r="G33" s="10" t="s">
        <v>18</v>
      </c>
      <c r="H33" s="10" t="s">
        <v>22</v>
      </c>
      <c r="I33" s="10" t="s">
        <v>18</v>
      </c>
      <c r="J33" s="10" t="s">
        <v>18</v>
      </c>
      <c r="K33" s="12" t="s">
        <v>47</v>
      </c>
    </row>
    <row r="34" spans="1:11" ht="56.25" customHeight="1">
      <c r="A34" s="31" t="s">
        <v>68</v>
      </c>
      <c r="B34" s="14" t="s">
        <v>73</v>
      </c>
      <c r="C34" s="15"/>
      <c r="D34" s="10">
        <v>1800</v>
      </c>
      <c r="E34" s="10">
        <v>1800</v>
      </c>
      <c r="F34" s="10" t="s">
        <v>18</v>
      </c>
      <c r="G34" s="10" t="s">
        <v>18</v>
      </c>
      <c r="H34" s="10" t="s">
        <v>22</v>
      </c>
      <c r="I34" s="10" t="s">
        <v>18</v>
      </c>
      <c r="J34" s="10" t="s">
        <v>18</v>
      </c>
      <c r="K34" s="12" t="s">
        <v>47</v>
      </c>
    </row>
    <row r="35" spans="1:11" ht="38.25" customHeight="1">
      <c r="A35" s="33" t="s">
        <v>69</v>
      </c>
      <c r="B35" s="33"/>
      <c r="C35" s="33"/>
      <c r="D35" s="26">
        <f>SUM(D7:D34)</f>
        <v>108556</v>
      </c>
      <c r="E35" s="26">
        <f aca="true" t="shared" si="1" ref="E35:J35">SUM(E7:E34)</f>
        <v>96049.70000000001</v>
      </c>
      <c r="F35" s="26">
        <f t="shared" si="1"/>
        <v>80065.1</v>
      </c>
      <c r="G35" s="26">
        <f t="shared" si="1"/>
        <v>7652.299999999999</v>
      </c>
      <c r="H35" s="26">
        <f t="shared" si="1"/>
        <v>24</v>
      </c>
      <c r="I35" s="26">
        <f t="shared" si="1"/>
        <v>39805.5</v>
      </c>
      <c r="J35" s="27">
        <f t="shared" si="1"/>
        <v>263</v>
      </c>
      <c r="K35" s="28"/>
    </row>
    <row r="36" ht="16.5" customHeight="1"/>
    <row r="37" ht="15.75" customHeight="1"/>
    <row r="39" ht="15.75" customHeight="1"/>
  </sheetData>
  <sheetProtection selectLockedCells="1" selectUnlockedCells="1"/>
  <mergeCells count="8">
    <mergeCell ref="A35:C35"/>
    <mergeCell ref="B1:K1"/>
    <mergeCell ref="B2:K2"/>
    <mergeCell ref="A3:K3"/>
    <mergeCell ref="A4:A5"/>
    <mergeCell ref="B4:B5"/>
    <mergeCell ref="C4:C5"/>
    <mergeCell ref="K4:K5"/>
  </mergeCells>
  <hyperlinks>
    <hyperlink ref="C7" r:id="rId1" display="1769, 1770, 1771, 1772, 1777/1, 1778/1, 1779"/>
    <hyperlink ref="C8" r:id="rId2" display="1930/2"/>
    <hyperlink ref="C9" r:id="rId3" display="1932/2, 1933/2, 1934, 1935, 1936, 1937/2"/>
    <hyperlink ref="C11" r:id="rId4" display="1953/4"/>
    <hyperlink ref="C12" r:id="rId5" display="2578/2"/>
    <hyperlink ref="C13" r:id="rId6" display="912/1 , część działki 938/1"/>
    <hyperlink ref="C14" r:id="rId7" display="1524/5"/>
    <hyperlink ref="C15" r:id="rId8" display="910/1"/>
    <hyperlink ref="C16" r:id="rId9" display="1597, 1602/1 "/>
    <hyperlink ref="C17" r:id="rId10" display="1929/1, 1889"/>
    <hyperlink ref="C18" r:id="rId11" display="2095/3"/>
    <hyperlink ref="C19" r:id="rId12" display="część działki 2009"/>
    <hyperlink ref="C20" r:id="rId13" display="642/3, część 643/1 oraz 624/5"/>
    <hyperlink ref="C21" r:id="rId14" display="1654/62, 1654/63, 1655/8, 1655/4"/>
    <hyperlink ref="C26" r:id="rId15" display=" część 1953/4"/>
    <hyperlink ref="C27" r:id="rId16" display="24/1"/>
    <hyperlink ref="C31" r:id="rId17" display=" 836"/>
    <hyperlink ref="C32" r:id="rId18" display=" 768, 770"/>
    <hyperlink ref="C33" r:id="rId19" display=" 855 "/>
    <hyperlink ref="C22" r:id="rId20" display="714/1, 1011"/>
    <hyperlink ref="C28" r:id="rId21" display="1327"/>
    <hyperlink ref="C29" r:id="rId22" display="2812/3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45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 customHeight="1"/>
  <sheetData>
    <row r="1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2019-01-25T13:54:51Z</cp:lastPrinted>
  <dcterms:created xsi:type="dcterms:W3CDTF">2019-01-24T09:10:07Z</dcterms:created>
  <dcterms:modified xsi:type="dcterms:W3CDTF">2019-02-12T08:13:27Z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