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'Arkusz1'!$A$1:$H$151</definedName>
  </definedNames>
  <calcPr fullCalcOnLoad="1"/>
</workbook>
</file>

<file path=xl/sharedStrings.xml><?xml version="1.0" encoding="utf-8"?>
<sst xmlns="http://schemas.openxmlformats.org/spreadsheetml/2006/main" count="605" uniqueCount="208">
  <si>
    <t>Paragraf</t>
  </si>
  <si>
    <t>Dział</t>
  </si>
  <si>
    <t>Lp.</t>
  </si>
  <si>
    <t>Nazwa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</si>
  <si>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</si>
  <si>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</si>
  <si>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</si>
  <si>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</si>
  <si>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</si>
  <si>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</si>
  <si>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</si>
  <si>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</si>
  <si>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</si>
  <si>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900</t>
  </si>
  <si>
    <t>6050</t>
  </si>
  <si>
    <t xml:space="preserve">Rozdział </t>
  </si>
  <si>
    <t xml:space="preserve"> </t>
  </si>
  <si>
    <t>801</t>
  </si>
  <si>
    <t>926</t>
  </si>
  <si>
    <t>92695</t>
  </si>
  <si>
    <t>strona 1</t>
  </si>
  <si>
    <t>700</t>
  </si>
  <si>
    <t>60016</t>
  </si>
  <si>
    <t>strona 2</t>
  </si>
  <si>
    <t>w tym:</t>
  </si>
  <si>
    <t>6060</t>
  </si>
  <si>
    <t>Uwagi</t>
  </si>
  <si>
    <t xml:space="preserve">1. </t>
  </si>
  <si>
    <t>70005</t>
  </si>
  <si>
    <t>750</t>
  </si>
  <si>
    <t>75023</t>
  </si>
  <si>
    <t>80104</t>
  </si>
  <si>
    <t>90095</t>
  </si>
  <si>
    <t>921</t>
  </si>
  <si>
    <t>Razem:</t>
  </si>
  <si>
    <t xml:space="preserve">  </t>
  </si>
  <si>
    <t>Wydatki majątkowe ogółem:</t>
  </si>
  <si>
    <t>Kwota</t>
  </si>
  <si>
    <t>600</t>
  </si>
  <si>
    <t xml:space="preserve">1. Wydatki na inwestycje i  zakupy inwestycyjne  </t>
  </si>
  <si>
    <t>754</t>
  </si>
  <si>
    <t>75412</t>
  </si>
  <si>
    <t>Fundusz Sołecki wsi Mikorzyn</t>
  </si>
  <si>
    <t>Fundusz Sołecki wsi Olszowa</t>
  </si>
  <si>
    <t>80101</t>
  </si>
  <si>
    <t>90015</t>
  </si>
  <si>
    <t>12.</t>
  </si>
  <si>
    <t>6230</t>
  </si>
  <si>
    <t>strona 3</t>
  </si>
  <si>
    <t>Modernizacja oświetlenia ulic i dróg w mieście i gminie</t>
  </si>
  <si>
    <t>Budżet Obywatelski</t>
  </si>
  <si>
    <t xml:space="preserve">3.1 </t>
  </si>
  <si>
    <t>851</t>
  </si>
  <si>
    <t>85111</t>
  </si>
  <si>
    <t>6220</t>
  </si>
  <si>
    <t>Zakup sprzętu lub aparatury medycznej dla SP ZOZ w Kępnie</t>
  </si>
  <si>
    <t>Nazwa spółki</t>
  </si>
  <si>
    <t>6010</t>
  </si>
  <si>
    <t>Wodociągi Kępińskie sp. z o.o.</t>
  </si>
  <si>
    <t>Projekt Kępno sp. z o.o.</t>
  </si>
  <si>
    <t>90004</t>
  </si>
  <si>
    <t>12.1</t>
  </si>
  <si>
    <t>92109</t>
  </si>
  <si>
    <t>13.</t>
  </si>
  <si>
    <t>13.1</t>
  </si>
  <si>
    <t>14.</t>
  </si>
  <si>
    <t>14.1</t>
  </si>
  <si>
    <t>14.2</t>
  </si>
  <si>
    <t>N</t>
  </si>
  <si>
    <t>K</t>
  </si>
  <si>
    <t>80195</t>
  </si>
  <si>
    <t>15.</t>
  </si>
  <si>
    <t>15.1</t>
  </si>
  <si>
    <t>16.</t>
  </si>
  <si>
    <t>16.1</t>
  </si>
  <si>
    <t>16.2</t>
  </si>
  <si>
    <t>16.3</t>
  </si>
  <si>
    <t>75095</t>
  </si>
  <si>
    <t>6.1</t>
  </si>
  <si>
    <t>7.1</t>
  </si>
  <si>
    <t>8.1</t>
  </si>
  <si>
    <t>8.2</t>
  </si>
  <si>
    <t>9.1</t>
  </si>
  <si>
    <t>n</t>
  </si>
  <si>
    <t>k</t>
  </si>
  <si>
    <t>Fundusz Sołecki wsi Ostrówiec</t>
  </si>
  <si>
    <t>4.1</t>
  </si>
  <si>
    <t>9.2</t>
  </si>
  <si>
    <t>10.</t>
  </si>
  <si>
    <t>10.1</t>
  </si>
  <si>
    <t>16.4</t>
  </si>
  <si>
    <t>Fundusz Sołecki wsi Krążkowy</t>
  </si>
  <si>
    <t>1.1</t>
  </si>
  <si>
    <t>1.2</t>
  </si>
  <si>
    <t>1.3</t>
  </si>
  <si>
    <t>1.5</t>
  </si>
  <si>
    <t>1.6</t>
  </si>
  <si>
    <t>1.7</t>
  </si>
  <si>
    <t>2.1</t>
  </si>
  <si>
    <t>60095</t>
  </si>
  <si>
    <t>3.2</t>
  </si>
  <si>
    <t>Doposażenie UMiG w sprzęt komputerowy i oprogramowanie</t>
  </si>
  <si>
    <t>5.1</t>
  </si>
  <si>
    <t>Rozbudowa monitoringu miejskiego</t>
  </si>
  <si>
    <t>7.2</t>
  </si>
  <si>
    <t>Remont, modernizacja i wyposażenie Domu Strażaka w Domaninie</t>
  </si>
  <si>
    <t>8.3</t>
  </si>
  <si>
    <t>Zakup busa do przewozu posiłków</t>
  </si>
  <si>
    <t xml:space="preserve">2. Dotacja celowa na dofinansowanie zakupu sprzętu lub aparatury medycznej dla SP ZOZ                                                                                                     w Kępnie </t>
  </si>
  <si>
    <t>Fundusz Sołecki wsi Rzetnia</t>
  </si>
  <si>
    <t>Oświetlenie Uliczne i Drogowe sp. z o.o.</t>
  </si>
  <si>
    <t>Fundusz Sołecki wsi Świba</t>
  </si>
  <si>
    <t>strona 4</t>
  </si>
  <si>
    <t xml:space="preserve">5. Dotacje celowe z budżetu na finansowanie lub dofinansowanie kosztów realizacji inwestycji i zakupów inwestycyjnych jednostek nie zaliczanych do sektora finansów publicznych </t>
  </si>
  <si>
    <t>Przebudowy ul. Wojska Polskiego i przyległych</t>
  </si>
  <si>
    <t>Modernizacja  ulicy Bohaterów Września od ul. Ruchu Oporu do ul. Osińskiej w Kępnie</t>
  </si>
  <si>
    <t xml:space="preserve">Wykup nieruchomości, w tym   w celu regulacji stanu prawnego gruntów zajętych pod drogi gminne oraz wykup gruntów na poszerzenie dróg istniejących, </t>
  </si>
  <si>
    <t>Nabycie pozostałych udziałów w nieruchomości położonej w Kępnie (koło basenu), oznaczonej jako dz. nr 1562</t>
  </si>
  <si>
    <t>70095</t>
  </si>
  <si>
    <t>Towarzystwo Budownictwa Społecznego - Kępno sp. z o.o.</t>
  </si>
  <si>
    <t>Fundusz Szołecki wsi Domanin</t>
  </si>
  <si>
    <t xml:space="preserve">Dotacja na zakup sprzętu z dotacją ZOWZOSP RP, MSWiA oraz z Funduszy Ubezpieczeniowych                                                    </t>
  </si>
  <si>
    <t>Rozbudowa Szkoły Podstawowej w Krążkowach (budowa sali gimnastycznej)</t>
  </si>
  <si>
    <t>80148</t>
  </si>
  <si>
    <t>Termomodernizacja dla budynku Przedszkola Samorządowego nr 5 w Kępnie i Szkoły Podstawowej w Mikorzynie</t>
  </si>
  <si>
    <t>10.2</t>
  </si>
  <si>
    <t>12.2</t>
  </si>
  <si>
    <t>Urządzenie skweru przy skrzyżowaniu ulic: Aleje Marcinkowskiego, Sportowej               i Tysiąclecia</t>
  </si>
  <si>
    <t>Fundusz Osiedla Hanulin</t>
  </si>
  <si>
    <t>13.2</t>
  </si>
  <si>
    <t>13.3</t>
  </si>
  <si>
    <t>Rewitalizacja zdegradowanego fizycznie, społecznie i   gospodarczo obszaru rynku i okolic w Kępnie poprzez realizację wybranych celów inwestycyjnych wskazanych w Lokalnym Programie Rewitalizacji</t>
  </si>
  <si>
    <t>14.3</t>
  </si>
  <si>
    <t>Fundusz Sołecki wsi Mechnice</t>
  </si>
  <si>
    <t>Fundusz Sołecki wsi Myjomice</t>
  </si>
  <si>
    <t>d</t>
  </si>
  <si>
    <t>u</t>
  </si>
  <si>
    <t>∑</t>
  </si>
  <si>
    <t>Dotacje celowe na likwidację niskosprawnych źródeł ciepła i zastąpienia ich źródłami proekologicznymi w ramach programu "Kępno wolne od smogu"</t>
  </si>
  <si>
    <t>Wykaz wydatków majątkowych przewidzianych do realizacji w 2020 roku</t>
  </si>
  <si>
    <t>Budowa ul. Piłsudskiego w Kępnie</t>
  </si>
  <si>
    <t>Budowa dróg w Mikorzynie</t>
  </si>
  <si>
    <t>Utwardzenie oraz budowa oświetlenia ul. Sosnowej i Świerkowej w Klinach I etap dokumentacja techniczna</t>
  </si>
  <si>
    <t>Dokończenie chodnika przy ul. Koralowej</t>
  </si>
  <si>
    <t>Chodnik przy Szkole Podstawowej w Świbie</t>
  </si>
  <si>
    <t xml:space="preserve">Wykonanie zjazdu z drogi powiatowej na Ośrodek Wypoczynkowy w Mikorzynie  </t>
  </si>
  <si>
    <t>1.8</t>
  </si>
  <si>
    <t>1.9</t>
  </si>
  <si>
    <t>1.10</t>
  </si>
  <si>
    <t>Wybudowanie drogi asfaltowej od posesji nr 114 do posesji nr 110 na odcinku 150 mb oraz drogi asfaltowej o dł. ok. 150 mb od posesji nr 84 do posesji nr 81a w Kierznie</t>
  </si>
  <si>
    <t>Termomodernizacja dla budynku wielorodzinnego znajdującego się przy ul. Solidarności 8a w Kępnie</t>
  </si>
  <si>
    <t>Montaż monitoringu w Szkole Podstawowej Nr 3 w Kępnie</t>
  </si>
  <si>
    <t>Zagospodarowanie terenu wokół Przedszkola Samorządowego Nr 2 w Kępnie: "Kolorowa i bezpieczna przestrzeń wokół nas"</t>
  </si>
  <si>
    <t>Przebudowa Przedszkola Samorządowego w Mikorzynie w celu dostosowania łazienki do przepisów technicznych</t>
  </si>
  <si>
    <t>Zakup pieca CO do Przedszkola Samorządowego w Mikorzynie</t>
  </si>
  <si>
    <t>Zakup zmywarki do termosów do stołówki szkolnej w Szkole Podstawowej Nr 1 w Kępnie</t>
  </si>
  <si>
    <t>Zakup patelni elektrycznej do stołówki szkolnej w Szkole Podstawowej Nr 1 w Kępnie</t>
  </si>
  <si>
    <t>Zagospodarowanie i modernizacja parku w Hanulinie</t>
  </si>
  <si>
    <t>Budowa ścieżek w małym parku przy szpitalu</t>
  </si>
  <si>
    <t>Budowa altany grillowej "Zielony Zakątek" w Krążkowach</t>
  </si>
  <si>
    <t>Fundusz Sołecki wsi Borek Mielęcki</t>
  </si>
  <si>
    <t>Budowa i wyposażenie toru rowerowego - tzw. Pumptrack'a</t>
  </si>
  <si>
    <t>Zagospodarowanie terenu za boiskiem</t>
  </si>
  <si>
    <t>Zagospodarowanie terenu sportowo - rekreacyjnego przy Szkole Podstawowej</t>
  </si>
  <si>
    <t>Wymiana wiaty autobusowej w Borku Mielęckim</t>
  </si>
  <si>
    <t>7. Dotacje celowe na pomoc finansową dla Powiatu Kępińskiego                                                                                                                                                                                                                                         na dofinansowanie własnych zadań inwestycyjnych i zakupów inwestycyjnych</t>
  </si>
  <si>
    <t>4. Dotacje celowe na pomoc finansową dla Powiatu Kępińskiego                                                                                                                                                                                                                                         na dofinansowanie własnych zadań inwestycyjnych i zakupów inwestycyjnych</t>
  </si>
  <si>
    <t>60014</t>
  </si>
  <si>
    <t>6300</t>
  </si>
  <si>
    <t>Dotacja celowa na realizację zadania inwestycyjnego pn. „Przebudowa ul. Dworcowej w Kępnie ”</t>
  </si>
  <si>
    <t>2. Wydatki na udziały w spółkach</t>
  </si>
  <si>
    <t>3. Dotacja celowa na dofinansowanie zakupu sprzętu lub aparatury medycznej dla SP ZOZ w Kępnie</t>
  </si>
  <si>
    <t>6057</t>
  </si>
  <si>
    <t>6059</t>
  </si>
  <si>
    <t>010</t>
  </si>
  <si>
    <t>01095</t>
  </si>
  <si>
    <t>Remont (modernizacja) Świetlicy Wiejskiej w Domaninie</t>
  </si>
  <si>
    <t>Remont (modernizacja) Świetlicy Wiejskiej w Klinach</t>
  </si>
  <si>
    <t>Budowa boiska wielofunkcyjnego o nawierzchni ze sztucznej trawy przy Szkole Podstawowej w Myjomicach</t>
  </si>
  <si>
    <t>Fundusz Sołecki wsi Klinach</t>
  </si>
  <si>
    <t>Modernizacja skweru Lipowego przy ul. Lipowej w Kępnie</t>
  </si>
  <si>
    <t>Wykonanie dokumentacji oświetlenia ulicznego przy drodze gminnej w m. Mikorzyn oraz przełożenie chodnika z kostki brukowej</t>
  </si>
  <si>
    <t>Częściowe oświetlenie ulic Meliorantów, Stawowej, Wrzosowej i Brzozowej</t>
  </si>
  <si>
    <t>Budowa placu zabaw (działka nr 99)</t>
  </si>
  <si>
    <t>Zakup i montaż siłowni zewnętrznej</t>
  </si>
  <si>
    <t>Doposażenie i modernizacja Domu Ludowego w Klinach</t>
  </si>
  <si>
    <t>Budowa wiaty grillowej - etap II</t>
  </si>
  <si>
    <t>Budowa lodowiska i pawilonu sportowego przy boisku sportowym w Kępnie</t>
  </si>
  <si>
    <t>Budowa bieżni prostej i skoczni do skoku w dal w Szkole Podstawowej w Myjomicach</t>
  </si>
  <si>
    <t>Przebudowa ul. Nowowiejskiego w Kępnie - etap II</t>
  </si>
  <si>
    <t>Dokumentacje projektowe dla dróg gminnych</t>
  </si>
  <si>
    <t>60011</t>
  </si>
  <si>
    <t>Realizacja porozumienia zawartego z Generalną Dyrekcją Dróg Krajowych i Autostrad w sprawie wspólnej realizacji ścieżki pieszo-rowerowej wzdłuż DK nr 11 na odcinku Kliny-Przybyszów</t>
  </si>
  <si>
    <t>Fundusz Sołecki wsi Osiny</t>
  </si>
  <si>
    <t>Ogrzewanie Domu Ludowego w Osinach</t>
  </si>
  <si>
    <t>85154</t>
  </si>
  <si>
    <t>Termomodernizacja budynku Szkoły Podstawowej w Myjomicach wraz z modernizacją oświetlenia wewnętrznego i montażem OZE</t>
  </si>
  <si>
    <t>strona 5</t>
  </si>
  <si>
    <t>Przebudowa ul. Armii Krajowej w Kępnie</t>
  </si>
  <si>
    <t>Budowa drogi do ZZO Olszowa –II etap</t>
  </si>
  <si>
    <t>Przebudowa i termomodernizacja  budynku Gminnego Ośrodka Wsparcia Rodziny w Kryzysie  i stołówki szkolnej w Mianowicach oraz modernizacja oświetlenia wewnętrznego i montaż OZE</t>
  </si>
  <si>
    <t xml:space="preserve">Zakup laptopa dla Pełnomocnika 
Burmistrza ds. PiRPA 
</t>
  </si>
  <si>
    <t>6. Dotacje celowe na finansowanie lub dofinansowanie kosztów realizacji inwestycji samorządowych instytucji kultury</t>
  </si>
  <si>
    <t>92116</t>
  </si>
  <si>
    <t>Dotacja celowa dla Samorządowej Biblioteki Publicznej w Kępnie na przebudowę budynku biblioteki samorządowej w Kępnie wraz z zagospodarowaniem terenu</t>
  </si>
  <si>
    <t>Remont Świetlicy Wiejskiej w Klinach</t>
  </si>
  <si>
    <t>X edycja Konkursu "Pieknieje wielkopolska wieś"</t>
  </si>
  <si>
    <t>Załącznik nr 4 do Zarządzenia Nr 104/2020
Burmistrza Miasta i Gminy Kępno  z dnia 29 lipca 2020 r.
w sprawie zmian w budżecie Gminy Kępno na 2020 rok.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</si>
</sst>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"/>
  </numFmts>
  <fonts count="7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0"/>
      <name val="Arial CE"/>
      <family val="0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sz val="10"/>
      <color indexed="53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9900"/>
      <name val="Arial"/>
      <family val="2"/>
    </font>
    <font>
      <b/>
      <sz val="10"/>
      <color rgb="FF0000FF"/>
      <name val="Arial"/>
      <family val="2"/>
    </font>
    <font>
      <i/>
      <sz val="10"/>
      <color theme="0"/>
      <name val="Arial CE"/>
      <family val="0"/>
    </font>
    <font>
      <i/>
      <sz val="10"/>
      <color theme="0"/>
      <name val="Arial"/>
      <family val="2"/>
    </font>
    <font>
      <sz val="10"/>
      <color theme="0"/>
      <name val="Arial CE"/>
      <family val="0"/>
    </font>
    <font>
      <sz val="10"/>
      <color theme="0"/>
      <name val="Arial"/>
      <family val="2"/>
    </font>
    <font>
      <b/>
      <sz val="10"/>
      <color rgb="FF0000FF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5" fillId="0" borderId="0">
      <alignment/>
      <protection/>
    </xf>
    <xf numFmtId="0" fontId="5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70" fontId="4" fillId="0" borderId="0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left" vertical="top" wrapText="1"/>
    </xf>
    <xf numFmtId="170" fontId="4" fillId="0" borderId="12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 wrapText="1"/>
    </xf>
    <xf numFmtId="170" fontId="3" fillId="0" borderId="1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170" fontId="4" fillId="0" borderId="11" xfId="0" applyNumberFormat="1" applyFont="1" applyBorder="1" applyAlignment="1">
      <alignment horizontal="center" vertical="top"/>
    </xf>
    <xf numFmtId="170" fontId="4" fillId="0" borderId="12" xfId="0" applyNumberFormat="1" applyFont="1" applyBorder="1" applyAlignment="1">
      <alignment horizontal="center" vertical="top" wrapText="1"/>
    </xf>
    <xf numFmtId="170" fontId="3" fillId="0" borderId="14" xfId="0" applyNumberFormat="1" applyFont="1" applyBorder="1" applyAlignment="1">
      <alignment horizontal="center" vertical="top"/>
    </xf>
    <xf numFmtId="170" fontId="4" fillId="0" borderId="11" xfId="0" applyNumberFormat="1" applyFont="1" applyBorder="1" applyAlignment="1">
      <alignment vertical="top" wrapText="1"/>
    </xf>
    <xf numFmtId="0" fontId="8" fillId="0" borderId="15" xfId="0" applyFont="1" applyBorder="1" applyAlignment="1">
      <alignment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0" fillId="0" borderId="16" xfId="0" applyNumberFormat="1" applyFont="1" applyBorder="1" applyAlignment="1">
      <alignment horizontal="center" vertical="top" wrapText="1"/>
    </xf>
    <xf numFmtId="170" fontId="0" fillId="0" borderId="16" xfId="0" applyNumberFormat="1" applyFont="1" applyBorder="1" applyAlignment="1">
      <alignment horizontal="center" vertical="top"/>
    </xf>
    <xf numFmtId="170" fontId="0" fillId="0" borderId="17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70" fontId="10" fillId="0" borderId="0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0" borderId="18" xfId="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44" fontId="0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170" fontId="3" fillId="0" borderId="22" xfId="0" applyNumberFormat="1" applyFont="1" applyBorder="1" applyAlignment="1">
      <alignment horizontal="left" vertical="top"/>
    </xf>
    <xf numFmtId="170" fontId="3" fillId="0" borderId="11" xfId="0" applyNumberFormat="1" applyFont="1" applyBorder="1" applyAlignment="1">
      <alignment horizontal="left" vertical="top"/>
    </xf>
    <xf numFmtId="170" fontId="0" fillId="0" borderId="0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center" vertical="top" wrapText="1"/>
    </xf>
    <xf numFmtId="170" fontId="3" fillId="0" borderId="21" xfId="0" applyNumberFormat="1" applyFont="1" applyBorder="1" applyAlignment="1">
      <alignment horizontal="left" vertical="top"/>
    </xf>
    <xf numFmtId="49" fontId="0" fillId="0" borderId="23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49" fontId="5" fillId="0" borderId="25" xfId="0" applyNumberFormat="1" applyFont="1" applyBorder="1" applyAlignment="1">
      <alignment horizontal="center" vertical="top" wrapText="1"/>
    </xf>
    <xf numFmtId="170" fontId="3" fillId="0" borderId="0" xfId="0" applyNumberFormat="1" applyFont="1" applyBorder="1" applyAlignment="1">
      <alignment horizontal="right" vertical="top"/>
    </xf>
    <xf numFmtId="0" fontId="9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170" fontId="4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70" fontId="4" fillId="0" borderId="12" xfId="0" applyNumberFormat="1" applyFont="1" applyFill="1" applyBorder="1" applyAlignment="1">
      <alignment horizontal="left" vertical="top" wrapText="1"/>
    </xf>
    <xf numFmtId="0" fontId="9" fillId="0" borderId="22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170" fontId="4" fillId="0" borderId="22" xfId="0" applyNumberFormat="1" applyFont="1" applyBorder="1" applyAlignment="1">
      <alignment vertical="top" wrapText="1"/>
    </xf>
    <xf numFmtId="170" fontId="10" fillId="0" borderId="11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0" fontId="0" fillId="0" borderId="16" xfId="0" applyNumberFormat="1" applyFont="1" applyFill="1" applyBorder="1" applyAlignment="1">
      <alignment horizontal="center" vertical="top"/>
    </xf>
    <xf numFmtId="170" fontId="4" fillId="0" borderId="11" xfId="0" applyNumberFormat="1" applyFont="1" applyFill="1" applyBorder="1" applyAlignment="1">
      <alignment horizontal="left" vertical="top" wrapText="1"/>
    </xf>
    <xf numFmtId="170" fontId="3" fillId="0" borderId="13" xfId="0" applyNumberFormat="1" applyFont="1" applyFill="1" applyBorder="1" applyAlignment="1">
      <alignment horizontal="right" vertical="top"/>
    </xf>
    <xf numFmtId="170" fontId="3" fillId="0" borderId="0" xfId="0" applyNumberFormat="1" applyFont="1" applyFill="1" applyBorder="1" applyAlignment="1">
      <alignment horizontal="right" vertical="top"/>
    </xf>
    <xf numFmtId="170" fontId="3" fillId="0" borderId="23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170" fontId="3" fillId="0" borderId="23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62" fillId="0" borderId="12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62" fillId="0" borderId="11" xfId="0" applyNumberFormat="1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44" fontId="10" fillId="0" borderId="19" xfId="0" applyNumberFormat="1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 wrapText="1"/>
    </xf>
    <xf numFmtId="44" fontId="3" fillId="0" borderId="14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170" fontId="10" fillId="0" borderId="17" xfId="0" applyNumberFormat="1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14" xfId="0" applyNumberFormat="1" applyFont="1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3" fillId="0" borderId="0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right" vertical="top"/>
    </xf>
    <xf numFmtId="0" fontId="64" fillId="0" borderId="12" xfId="0" applyFont="1" applyBorder="1" applyAlignment="1">
      <alignment horizontal="right" vertical="top" wrapText="1"/>
    </xf>
    <xf numFmtId="0" fontId="64" fillId="0" borderId="0" xfId="0" applyFont="1" applyBorder="1" applyAlignment="1">
      <alignment horizontal="right" vertical="top" wrapText="1"/>
    </xf>
    <xf numFmtId="0" fontId="63" fillId="0" borderId="23" xfId="0" applyFont="1" applyBorder="1" applyAlignment="1">
      <alignment horizontal="right" vertical="top"/>
    </xf>
    <xf numFmtId="171" fontId="65" fillId="0" borderId="0" xfId="0" applyNumberFormat="1" applyFont="1" applyBorder="1" applyAlignment="1">
      <alignment horizontal="right" vertical="top"/>
    </xf>
    <xf numFmtId="171" fontId="64" fillId="0" borderId="0" xfId="0" applyNumberFormat="1" applyFont="1" applyBorder="1" applyAlignment="1">
      <alignment horizontal="right" vertical="top"/>
    </xf>
    <xf numFmtId="0" fontId="64" fillId="0" borderId="0" xfId="0" applyFont="1" applyAlignment="1">
      <alignment horizontal="right" vertical="top"/>
    </xf>
    <xf numFmtId="171" fontId="64" fillId="0" borderId="13" xfId="0" applyNumberFormat="1" applyFont="1" applyBorder="1" applyAlignment="1">
      <alignment horizontal="right" vertical="top"/>
    </xf>
    <xf numFmtId="0" fontId="64" fillId="0" borderId="0" xfId="0" applyFont="1" applyAlignment="1">
      <alignment vertical="top"/>
    </xf>
    <xf numFmtId="0" fontId="4" fillId="0" borderId="11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0" fillId="0" borderId="30" xfId="0" applyFont="1" applyBorder="1" applyAlignment="1">
      <alignment horizontal="center" vertical="top" wrapText="1"/>
    </xf>
    <xf numFmtId="44" fontId="9" fillId="0" borderId="11" xfId="0" applyNumberFormat="1" applyFont="1" applyBorder="1" applyAlignment="1">
      <alignment vertical="top"/>
    </xf>
    <xf numFmtId="0" fontId="0" fillId="0" borderId="15" xfId="0" applyFont="1" applyBorder="1" applyAlignment="1">
      <alignment/>
    </xf>
    <xf numFmtId="171" fontId="3" fillId="0" borderId="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right"/>
    </xf>
    <xf numFmtId="170" fontId="3" fillId="0" borderId="25" xfId="0" applyNumberFormat="1" applyFont="1" applyBorder="1" applyAlignment="1">
      <alignment horizontal="right" vertical="top" wrapText="1"/>
    </xf>
    <xf numFmtId="0" fontId="0" fillId="0" borderId="31" xfId="0" applyFont="1" applyBorder="1" applyAlignment="1">
      <alignment/>
    </xf>
    <xf numFmtId="0" fontId="3" fillId="0" borderId="15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71" fontId="3" fillId="0" borderId="11" xfId="0" applyNumberFormat="1" applyFont="1" applyBorder="1" applyAlignment="1">
      <alignment horizontal="right" vertical="top" wrapText="1"/>
    </xf>
    <xf numFmtId="170" fontId="4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171" fontId="4" fillId="0" borderId="12" xfId="0" applyNumberFormat="1" applyFont="1" applyBorder="1" applyAlignment="1">
      <alignment horizontal="right" vertical="top" wrapText="1"/>
    </xf>
    <xf numFmtId="171" fontId="4" fillId="0" borderId="11" xfId="0" applyNumberFormat="1" applyFont="1" applyBorder="1" applyAlignment="1">
      <alignment horizontal="right" vertical="top" wrapText="1"/>
    </xf>
    <xf numFmtId="171" fontId="3" fillId="0" borderId="15" xfId="0" applyNumberFormat="1" applyFont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165" fontId="0" fillId="0" borderId="19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 vertical="top"/>
    </xf>
    <xf numFmtId="165" fontId="3" fillId="0" borderId="28" xfId="0" applyNumberFormat="1" applyFont="1" applyBorder="1" applyAlignment="1">
      <alignment horizontal="center" vertical="top"/>
    </xf>
    <xf numFmtId="165" fontId="3" fillId="0" borderId="15" xfId="0" applyNumberFormat="1" applyFont="1" applyBorder="1" applyAlignment="1">
      <alignment horizontal="center" vertical="top"/>
    </xf>
    <xf numFmtId="165" fontId="12" fillId="0" borderId="11" xfId="0" applyNumberFormat="1" applyFont="1" applyBorder="1" applyAlignment="1">
      <alignment vertical="top" wrapText="1"/>
    </xf>
    <xf numFmtId="165" fontId="3" fillId="0" borderId="31" xfId="0" applyNumberFormat="1" applyFont="1" applyBorder="1" applyAlignment="1">
      <alignment horizontal="right" vertical="top"/>
    </xf>
    <xf numFmtId="165" fontId="4" fillId="0" borderId="11" xfId="0" applyNumberFormat="1" applyFont="1" applyBorder="1" applyAlignment="1">
      <alignment horizontal="center" vertical="top"/>
    </xf>
    <xf numFmtId="165" fontId="3" fillId="0" borderId="31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165" fontId="0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165" fontId="3" fillId="0" borderId="23" xfId="0" applyNumberFormat="1" applyFont="1" applyBorder="1" applyAlignment="1">
      <alignment horizontal="center" vertical="top"/>
    </xf>
    <xf numFmtId="165" fontId="9" fillId="0" borderId="12" xfId="0" applyNumberFormat="1" applyFont="1" applyBorder="1" applyAlignment="1">
      <alignment vertical="top"/>
    </xf>
    <xf numFmtId="165" fontId="3" fillId="0" borderId="31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horizontal="right" vertical="top" wrapText="1"/>
    </xf>
    <xf numFmtId="49" fontId="4" fillId="0" borderId="32" xfId="0" applyNumberFormat="1" applyFont="1" applyBorder="1" applyAlignment="1">
      <alignment horizontal="center" vertical="top" wrapText="1"/>
    </xf>
    <xf numFmtId="170" fontId="4" fillId="0" borderId="0" xfId="0" applyNumberFormat="1" applyFont="1" applyBorder="1" applyAlignment="1">
      <alignment vertical="top" wrapText="1"/>
    </xf>
    <xf numFmtId="165" fontId="12" fillId="0" borderId="32" xfId="0" applyNumberFormat="1" applyFont="1" applyBorder="1" applyAlignment="1">
      <alignment vertical="top" wrapText="1"/>
    </xf>
    <xf numFmtId="164" fontId="16" fillId="0" borderId="32" xfId="0" applyNumberFormat="1" applyFont="1" applyBorder="1" applyAlignment="1">
      <alignment horizontal="center" vertical="center" wrapText="1"/>
    </xf>
    <xf numFmtId="170" fontId="4" fillId="0" borderId="32" xfId="0" applyNumberFormat="1" applyFont="1" applyBorder="1" applyAlignment="1">
      <alignment horizontal="left" vertical="top" wrapText="1"/>
    </xf>
    <xf numFmtId="44" fontId="9" fillId="0" borderId="11" xfId="0" applyNumberFormat="1" applyFont="1" applyBorder="1" applyAlignment="1">
      <alignment vertical="center"/>
    </xf>
    <xf numFmtId="165" fontId="12" fillId="0" borderId="12" xfId="0" applyNumberFormat="1" applyFont="1" applyBorder="1" applyAlignment="1">
      <alignment vertical="top" wrapText="1"/>
    </xf>
    <xf numFmtId="165" fontId="12" fillId="0" borderId="22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horizontal="left" vertical="top"/>
    </xf>
    <xf numFmtId="165" fontId="0" fillId="0" borderId="23" xfId="0" applyNumberFormat="1" applyFont="1" applyBorder="1" applyAlignment="1">
      <alignment vertical="top"/>
    </xf>
    <xf numFmtId="0" fontId="4" fillId="0" borderId="24" xfId="0" applyFont="1" applyBorder="1" applyAlignment="1">
      <alignment horizontal="right" vertical="top" wrapText="1"/>
    </xf>
    <xf numFmtId="49" fontId="4" fillId="0" borderId="24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left" vertical="top"/>
    </xf>
    <xf numFmtId="165" fontId="4" fillId="0" borderId="11" xfId="0" applyNumberFormat="1" applyFont="1" applyBorder="1" applyAlignment="1">
      <alignment horizontal="left" vertical="top"/>
    </xf>
    <xf numFmtId="165" fontId="4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66" fillId="0" borderId="12" xfId="0" applyFont="1" applyBorder="1" applyAlignment="1">
      <alignment horizontal="left" vertical="top" wrapText="1"/>
    </xf>
    <xf numFmtId="0" fontId="9" fillId="0" borderId="24" xfId="0" applyFont="1" applyFill="1" applyBorder="1" applyAlignment="1">
      <alignment vertical="top" wrapText="1"/>
    </xf>
    <xf numFmtId="170" fontId="10" fillId="0" borderId="2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4" fontId="3" fillId="0" borderId="0" xfId="0" applyNumberFormat="1" applyFont="1" applyBorder="1" applyAlignment="1">
      <alignment horizontal="center" vertical="top"/>
    </xf>
    <xf numFmtId="0" fontId="67" fillId="0" borderId="11" xfId="0" applyFont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right" vertical="top"/>
    </xf>
    <xf numFmtId="0" fontId="67" fillId="0" borderId="12" xfId="0" applyFont="1" applyBorder="1" applyAlignment="1">
      <alignment horizontal="left" vertical="top" wrapText="1"/>
    </xf>
    <xf numFmtId="165" fontId="68" fillId="0" borderId="24" xfId="0" applyNumberFormat="1" applyFont="1" applyFill="1" applyBorder="1" applyAlignment="1">
      <alignment horizontal="right" vertical="top"/>
    </xf>
    <xf numFmtId="165" fontId="68" fillId="0" borderId="12" xfId="0" applyNumberFormat="1" applyFont="1" applyFill="1" applyBorder="1" applyAlignment="1">
      <alignment horizontal="right" vertical="top"/>
    </xf>
    <xf numFmtId="165" fontId="69" fillId="0" borderId="22" xfId="0" applyNumberFormat="1" applyFont="1" applyFill="1" applyBorder="1" applyAlignment="1">
      <alignment vertical="top" wrapText="1"/>
    </xf>
    <xf numFmtId="165" fontId="69" fillId="0" borderId="24" xfId="0" applyNumberFormat="1" applyFont="1" applyFill="1" applyBorder="1" applyAlignment="1">
      <alignment horizontal="right" vertical="top"/>
    </xf>
    <xf numFmtId="165" fontId="69" fillId="0" borderId="11" xfId="0" applyNumberFormat="1" applyFont="1" applyBorder="1" applyAlignment="1">
      <alignment vertical="top"/>
    </xf>
    <xf numFmtId="165" fontId="68" fillId="0" borderId="29" xfId="0" applyNumberFormat="1" applyFont="1" applyFill="1" applyBorder="1" applyAlignment="1">
      <alignment horizontal="right" vertical="top"/>
    </xf>
    <xf numFmtId="165" fontId="68" fillId="0" borderId="11" xfId="0" applyNumberFormat="1" applyFont="1" applyBorder="1" applyAlignment="1">
      <alignment horizontal="right" vertical="top"/>
    </xf>
    <xf numFmtId="165" fontId="68" fillId="0" borderId="12" xfId="0" applyNumberFormat="1" applyFont="1" applyBorder="1" applyAlignment="1">
      <alignment horizontal="right" vertical="top"/>
    </xf>
    <xf numFmtId="165" fontId="70" fillId="0" borderId="12" xfId="0" applyNumberFormat="1" applyFont="1" applyBorder="1" applyAlignment="1">
      <alignment horizontal="right" vertical="top"/>
    </xf>
    <xf numFmtId="165" fontId="68" fillId="0" borderId="32" xfId="0" applyNumberFormat="1" applyFont="1" applyBorder="1" applyAlignment="1">
      <alignment horizontal="center" vertical="top" wrapText="1"/>
    </xf>
    <xf numFmtId="165" fontId="71" fillId="0" borderId="12" xfId="0" applyNumberFormat="1" applyFont="1" applyBorder="1" applyAlignment="1">
      <alignment horizontal="right" vertical="top"/>
    </xf>
    <xf numFmtId="165" fontId="69" fillId="0" borderId="12" xfId="0" applyNumberFormat="1" applyFont="1" applyBorder="1" applyAlignment="1">
      <alignment vertical="top" wrapText="1"/>
    </xf>
    <xf numFmtId="165" fontId="69" fillId="0" borderId="29" xfId="0" applyNumberFormat="1" applyFont="1" applyFill="1" applyBorder="1" applyAlignment="1">
      <alignment horizontal="right" vertical="top"/>
    </xf>
    <xf numFmtId="165" fontId="69" fillId="0" borderId="12" xfId="0" applyNumberFormat="1" applyFont="1" applyFill="1" applyBorder="1" applyAlignment="1">
      <alignment horizontal="right" vertical="top"/>
    </xf>
    <xf numFmtId="165" fontId="69" fillId="0" borderId="11" xfId="0" applyNumberFormat="1" applyFont="1" applyBorder="1" applyAlignment="1">
      <alignment horizontal="right" vertical="top"/>
    </xf>
    <xf numFmtId="165" fontId="68" fillId="0" borderId="11" xfId="0" applyNumberFormat="1" applyFont="1" applyFill="1" applyBorder="1" applyAlignment="1">
      <alignment horizontal="right" vertical="top"/>
    </xf>
    <xf numFmtId="165" fontId="68" fillId="0" borderId="11" xfId="0" applyNumberFormat="1" applyFont="1" applyFill="1" applyBorder="1" applyAlignment="1">
      <alignment vertical="top"/>
    </xf>
    <xf numFmtId="165" fontId="69" fillId="0" borderId="11" xfId="0" applyNumberFormat="1" applyFont="1" applyFill="1" applyBorder="1" applyAlignment="1">
      <alignment horizontal="right" vertical="top"/>
    </xf>
    <xf numFmtId="165" fontId="68" fillId="0" borderId="29" xfId="0" applyNumberFormat="1" applyFont="1" applyFill="1" applyBorder="1" applyAlignment="1">
      <alignment vertical="top"/>
    </xf>
    <xf numFmtId="165" fontId="68" fillId="0" borderId="12" xfId="0" applyNumberFormat="1" applyFont="1" applyBorder="1" applyAlignment="1">
      <alignment horizontal="center" vertical="top" wrapText="1"/>
    </xf>
    <xf numFmtId="170" fontId="0" fillId="0" borderId="15" xfId="0" applyNumberFormat="1" applyFont="1" applyBorder="1" applyAlignment="1">
      <alignment horizontal="center" vertical="top"/>
    </xf>
    <xf numFmtId="0" fontId="72" fillId="0" borderId="12" xfId="0" applyFont="1" applyBorder="1" applyAlignment="1">
      <alignment horizontal="left" vertical="top" wrapText="1"/>
    </xf>
    <xf numFmtId="170" fontId="67" fillId="0" borderId="12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165" fontId="69" fillId="0" borderId="12" xfId="0" applyNumberFormat="1" applyFont="1" applyBorder="1" applyAlignment="1">
      <alignment horizontal="right" vertical="top"/>
    </xf>
    <xf numFmtId="164" fontId="1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165" fontId="68" fillId="0" borderId="33" xfId="0" applyNumberFormat="1" applyFont="1" applyFill="1" applyBorder="1" applyAlignment="1">
      <alignment horizontal="right" vertical="top"/>
    </xf>
    <xf numFmtId="165" fontId="68" fillId="0" borderId="34" xfId="0" applyNumberFormat="1" applyFont="1" applyFill="1" applyBorder="1" applyAlignment="1">
      <alignment horizontal="right" vertical="top"/>
    </xf>
    <xf numFmtId="0" fontId="13" fillId="0" borderId="29" xfId="0" applyFont="1" applyBorder="1" applyAlignment="1">
      <alignment horizontal="left" vertical="top" wrapText="1"/>
    </xf>
    <xf numFmtId="0" fontId="66" fillId="0" borderId="35" xfId="0" applyFont="1" applyBorder="1" applyAlignment="1">
      <alignment horizontal="left" vertical="top" wrapText="1"/>
    </xf>
    <xf numFmtId="49" fontId="5" fillId="0" borderId="35" xfId="0" applyNumberFormat="1" applyFont="1" applyBorder="1" applyAlignment="1">
      <alignment horizontal="center" vertical="top" wrapText="1"/>
    </xf>
    <xf numFmtId="0" fontId="9" fillId="0" borderId="35" xfId="0" applyFont="1" applyBorder="1" applyAlignment="1">
      <alignment vertical="top" wrapText="1"/>
    </xf>
    <xf numFmtId="165" fontId="68" fillId="0" borderId="36" xfId="0" applyNumberFormat="1" applyFont="1" applyFill="1" applyBorder="1" applyAlignment="1">
      <alignment horizontal="right" vertical="top"/>
    </xf>
    <xf numFmtId="164" fontId="14" fillId="0" borderId="35" xfId="0" applyNumberFormat="1" applyFont="1" applyBorder="1" applyAlignment="1">
      <alignment horizontal="center" vertical="center" wrapText="1"/>
    </xf>
    <xf numFmtId="170" fontId="4" fillId="0" borderId="35" xfId="0" applyNumberFormat="1" applyFont="1" applyBorder="1" applyAlignment="1">
      <alignment horizontal="left" vertical="top" wrapText="1"/>
    </xf>
    <xf numFmtId="170" fontId="0" fillId="0" borderId="16" xfId="0" applyNumberFormat="1" applyFont="1" applyBorder="1" applyAlignment="1">
      <alignment horizontal="left" vertical="top"/>
    </xf>
    <xf numFmtId="0" fontId="9" fillId="0" borderId="2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11" fillId="0" borderId="13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29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0" borderId="29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0" fontId="0" fillId="0" borderId="32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164" fontId="15" fillId="0" borderId="29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0" fontId="3" fillId="0" borderId="38" xfId="0" applyNumberFormat="1" applyFont="1" applyBorder="1" applyAlignment="1">
      <alignment horizontal="right" vertical="top"/>
    </xf>
    <xf numFmtId="165" fontId="3" fillId="0" borderId="38" xfId="0" applyNumberFormat="1" applyFont="1" applyBorder="1" applyAlignment="1">
      <alignment horizontal="right" vertical="top"/>
    </xf>
    <xf numFmtId="164" fontId="3" fillId="0" borderId="38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165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view="pageBreakPreview" zoomScale="60" zoomScalePageLayoutView="0" workbookViewId="0" topLeftCell="B127">
      <selection activeCell="F119" sqref="F119"/>
    </sheetView>
  </sheetViews>
  <sheetFormatPr defaultColWidth="9.140625" defaultRowHeight="12.75"/>
  <cols>
    <col min="1" max="1" width="7.00390625" style="106" hidden="1" customWidth="1"/>
    <col min="2" max="2" width="5.8515625" style="27" customWidth="1"/>
    <col min="3" max="3" width="9.8515625" style="27" customWidth="1"/>
    <col min="4" max="4" width="8.7109375" style="27" customWidth="1"/>
    <col min="5" max="5" width="41.28125" style="26" customWidth="1"/>
    <col min="6" max="6" width="22.7109375" style="144" bestFit="1" customWidth="1"/>
    <col min="7" max="7" width="6.8515625" style="75" customWidth="1"/>
    <col min="8" max="8" width="17.8515625" style="28" customWidth="1"/>
    <col min="9" max="16384" width="9.140625" style="28" customWidth="1"/>
  </cols>
  <sheetData>
    <row r="1" spans="1:9" s="34" customFormat="1" ht="42.75" customHeight="1">
      <c r="A1" s="105"/>
      <c r="B1" s="222" t="s">
        <v>207</v>
      </c>
      <c r="C1" s="222"/>
      <c r="D1" s="222"/>
      <c r="E1" s="222"/>
      <c r="F1" s="222"/>
      <c r="G1" s="222"/>
      <c r="H1" s="222"/>
      <c r="I1" s="222"/>
    </row>
    <row r="2" spans="1:7" s="1" customFormat="1" ht="15.75">
      <c r="A2" s="223" t="s">
        <v>139</v>
      </c>
      <c r="B2" s="223"/>
      <c r="C2" s="223"/>
      <c r="D2" s="223"/>
      <c r="E2" s="223"/>
      <c r="F2" s="223"/>
      <c r="G2" s="223"/>
    </row>
    <row r="3" ht="13.5" thickBot="1"/>
    <row r="4" spans="1:8" s="2" customFormat="1" ht="16.5" thickBot="1">
      <c r="A4" s="216" t="s">
        <v>39</v>
      </c>
      <c r="B4" s="217"/>
      <c r="C4" s="217"/>
      <c r="D4" s="217"/>
      <c r="E4" s="217"/>
      <c r="F4" s="217"/>
      <c r="G4" s="217"/>
      <c r="H4" s="219"/>
    </row>
    <row r="5" spans="1:10" ht="14.25" customHeight="1" thickBot="1">
      <c r="A5" s="107"/>
      <c r="B5" s="25"/>
      <c r="C5" s="25"/>
      <c r="D5" s="25"/>
      <c r="H5" s="36"/>
      <c r="I5" s="26"/>
      <c r="J5" s="26"/>
    </row>
    <row r="6" spans="1:8" ht="17.25" customHeight="1" thickBot="1">
      <c r="A6" s="118" t="s">
        <v>2</v>
      </c>
      <c r="B6" s="29" t="s">
        <v>1</v>
      </c>
      <c r="C6" s="29" t="s">
        <v>15</v>
      </c>
      <c r="D6" s="29" t="s">
        <v>0</v>
      </c>
      <c r="E6" s="30" t="s">
        <v>3</v>
      </c>
      <c r="F6" s="135" t="s">
        <v>37</v>
      </c>
      <c r="G6" s="76"/>
      <c r="H6" s="31" t="s">
        <v>26</v>
      </c>
    </row>
    <row r="7" spans="1:8" s="1" customFormat="1" ht="15.75">
      <c r="A7" s="128" t="s">
        <v>4</v>
      </c>
      <c r="B7" s="41" t="s">
        <v>174</v>
      </c>
      <c r="C7" s="42" t="s">
        <v>175</v>
      </c>
      <c r="D7" s="41"/>
      <c r="E7" s="43" t="s">
        <v>16</v>
      </c>
      <c r="F7" s="136">
        <f>SUM(F9:F14)</f>
        <v>244500</v>
      </c>
      <c r="G7" s="77"/>
      <c r="H7" s="44" t="s">
        <v>16</v>
      </c>
    </row>
    <row r="8" spans="1:8" s="1" customFormat="1" ht="15">
      <c r="A8" s="108"/>
      <c r="B8" s="8"/>
      <c r="C8" s="8"/>
      <c r="D8" s="8"/>
      <c r="E8" s="10" t="s">
        <v>24</v>
      </c>
      <c r="F8" s="156" t="s">
        <v>16</v>
      </c>
      <c r="G8" s="78"/>
      <c r="H8" s="9" t="s">
        <v>16</v>
      </c>
    </row>
    <row r="9" spans="1:8" s="1" customFormat="1" ht="30">
      <c r="A9" s="131" t="s">
        <v>92</v>
      </c>
      <c r="B9" s="12" t="s">
        <v>16</v>
      </c>
      <c r="C9" s="12" t="s">
        <v>16</v>
      </c>
      <c r="D9" s="12" t="s">
        <v>14</v>
      </c>
      <c r="E9" s="50" t="s">
        <v>176</v>
      </c>
      <c r="F9" s="176">
        <v>25000</v>
      </c>
      <c r="G9" s="79" t="s">
        <v>68</v>
      </c>
      <c r="H9" s="9" t="s">
        <v>16</v>
      </c>
    </row>
    <row r="10" spans="1:8" s="1" customFormat="1" ht="30">
      <c r="A10" s="132" t="s">
        <v>93</v>
      </c>
      <c r="B10" s="12" t="s">
        <v>16</v>
      </c>
      <c r="C10" s="12" t="s">
        <v>16</v>
      </c>
      <c r="D10" s="12" t="s">
        <v>14</v>
      </c>
      <c r="E10" s="50" t="s">
        <v>177</v>
      </c>
      <c r="F10" s="177">
        <v>35000</v>
      </c>
      <c r="G10" s="80" t="s">
        <v>68</v>
      </c>
      <c r="H10" s="14" t="s">
        <v>16</v>
      </c>
    </row>
    <row r="11" spans="1:8" s="1" customFormat="1" ht="53.25" customHeight="1">
      <c r="A11" s="132" t="s">
        <v>93</v>
      </c>
      <c r="B11" s="12" t="s">
        <v>16</v>
      </c>
      <c r="C11" s="12" t="s">
        <v>16</v>
      </c>
      <c r="D11" s="12" t="s">
        <v>14</v>
      </c>
      <c r="E11" s="50" t="s">
        <v>205</v>
      </c>
      <c r="F11" s="177">
        <v>30000</v>
      </c>
      <c r="G11" s="80" t="s">
        <v>68</v>
      </c>
      <c r="H11" s="65" t="s">
        <v>206</v>
      </c>
    </row>
    <row r="12" spans="1:8" s="1" customFormat="1" ht="15">
      <c r="A12" s="131" t="s">
        <v>94</v>
      </c>
      <c r="B12" s="231"/>
      <c r="C12" s="231"/>
      <c r="D12" s="234" t="s">
        <v>14</v>
      </c>
      <c r="E12" s="229" t="s">
        <v>178</v>
      </c>
      <c r="F12" s="205">
        <v>134000</v>
      </c>
      <c r="G12" s="237" t="s">
        <v>68</v>
      </c>
      <c r="H12" s="207" t="s">
        <v>16</v>
      </c>
    </row>
    <row r="13" spans="1:8" s="1" customFormat="1" ht="25.5">
      <c r="A13" s="131" t="s">
        <v>94</v>
      </c>
      <c r="B13" s="232"/>
      <c r="C13" s="232"/>
      <c r="D13" s="232"/>
      <c r="E13" s="235"/>
      <c r="F13" s="177">
        <v>12500</v>
      </c>
      <c r="G13" s="238"/>
      <c r="H13" s="167" t="s">
        <v>134</v>
      </c>
    </row>
    <row r="14" spans="1:8" s="1" customFormat="1" ht="26.25" thickBot="1">
      <c r="A14" s="131" t="s">
        <v>94</v>
      </c>
      <c r="B14" s="233"/>
      <c r="C14" s="233"/>
      <c r="D14" s="233"/>
      <c r="E14" s="236"/>
      <c r="F14" s="206">
        <v>8000</v>
      </c>
      <c r="G14" s="239"/>
      <c r="H14" s="208" t="s">
        <v>85</v>
      </c>
    </row>
    <row r="15" spans="1:8" s="1" customFormat="1" ht="15.75">
      <c r="A15" s="128" t="s">
        <v>4</v>
      </c>
      <c r="B15" s="41" t="s">
        <v>38</v>
      </c>
      <c r="C15" s="42" t="s">
        <v>191</v>
      </c>
      <c r="D15" s="41"/>
      <c r="E15" s="43" t="s">
        <v>16</v>
      </c>
      <c r="F15" s="136">
        <f>SUM(F17)</f>
        <v>150000</v>
      </c>
      <c r="G15" s="77"/>
      <c r="H15" s="44" t="s">
        <v>16</v>
      </c>
    </row>
    <row r="16" spans="1:8" s="1" customFormat="1" ht="15">
      <c r="A16" s="108"/>
      <c r="B16" s="8"/>
      <c r="C16" s="8"/>
      <c r="D16" s="8"/>
      <c r="E16" s="10" t="s">
        <v>24</v>
      </c>
      <c r="F16" s="156" t="s">
        <v>16</v>
      </c>
      <c r="G16" s="78"/>
      <c r="H16" s="9" t="s">
        <v>16</v>
      </c>
    </row>
    <row r="17" spans="1:8" s="1" customFormat="1" ht="81" customHeight="1" thickBot="1">
      <c r="A17" s="131" t="s">
        <v>92</v>
      </c>
      <c r="B17" s="209" t="s">
        <v>16</v>
      </c>
      <c r="C17" s="209" t="s">
        <v>16</v>
      </c>
      <c r="D17" s="209" t="s">
        <v>14</v>
      </c>
      <c r="E17" s="210" t="s">
        <v>192</v>
      </c>
      <c r="F17" s="211">
        <v>150000</v>
      </c>
      <c r="G17" s="212" t="s">
        <v>68</v>
      </c>
      <c r="H17" s="213" t="s">
        <v>16</v>
      </c>
    </row>
    <row r="18" spans="1:8" s="1" customFormat="1" ht="15.75">
      <c r="A18" s="128" t="s">
        <v>4</v>
      </c>
      <c r="B18" s="41" t="s">
        <v>38</v>
      </c>
      <c r="C18" s="42" t="s">
        <v>22</v>
      </c>
      <c r="D18" s="41"/>
      <c r="E18" s="43" t="s">
        <v>16</v>
      </c>
      <c r="F18" s="136">
        <f>SUM(F20:F35)</f>
        <v>6804816</v>
      </c>
      <c r="G18" s="77"/>
      <c r="H18" s="44" t="s">
        <v>16</v>
      </c>
    </row>
    <row r="19" spans="1:8" s="1" customFormat="1" ht="15">
      <c r="A19" s="108"/>
      <c r="B19" s="8"/>
      <c r="C19" s="8"/>
      <c r="D19" s="8"/>
      <c r="E19" s="10" t="s">
        <v>24</v>
      </c>
      <c r="F19" s="156" t="s">
        <v>16</v>
      </c>
      <c r="G19" s="78"/>
      <c r="H19" s="9" t="s">
        <v>16</v>
      </c>
    </row>
    <row r="20" spans="1:8" s="1" customFormat="1" ht="33.75" customHeight="1">
      <c r="A20" s="131" t="s">
        <v>92</v>
      </c>
      <c r="B20" s="12" t="s">
        <v>16</v>
      </c>
      <c r="C20" s="12" t="s">
        <v>16</v>
      </c>
      <c r="D20" s="12" t="s">
        <v>14</v>
      </c>
      <c r="E20" s="50" t="s">
        <v>114</v>
      </c>
      <c r="F20" s="176">
        <v>250000</v>
      </c>
      <c r="G20" s="79" t="s">
        <v>69</v>
      </c>
      <c r="H20" s="9" t="s">
        <v>16</v>
      </c>
    </row>
    <row r="21" spans="1:8" s="1" customFormat="1" ht="45">
      <c r="A21" s="132" t="s">
        <v>93</v>
      </c>
      <c r="B21" s="12" t="s">
        <v>16</v>
      </c>
      <c r="C21" s="12" t="s">
        <v>16</v>
      </c>
      <c r="D21" s="12" t="s">
        <v>14</v>
      </c>
      <c r="E21" s="9" t="s">
        <v>115</v>
      </c>
      <c r="F21" s="176">
        <v>4512816</v>
      </c>
      <c r="G21" s="79" t="s">
        <v>69</v>
      </c>
      <c r="H21" s="14" t="s">
        <v>16</v>
      </c>
    </row>
    <row r="22" spans="1:8" s="1" customFormat="1" ht="15">
      <c r="A22" s="131" t="s">
        <v>94</v>
      </c>
      <c r="B22" s="8"/>
      <c r="C22" s="8"/>
      <c r="D22" s="12" t="s">
        <v>14</v>
      </c>
      <c r="E22" s="50" t="s">
        <v>140</v>
      </c>
      <c r="F22" s="176">
        <v>135000</v>
      </c>
      <c r="G22" s="82" t="s">
        <v>68</v>
      </c>
      <c r="H22" s="62" t="s">
        <v>16</v>
      </c>
    </row>
    <row r="23" spans="1:8" s="1" customFormat="1" ht="32.25" customHeight="1">
      <c r="A23" s="132" t="s">
        <v>95</v>
      </c>
      <c r="B23" s="12"/>
      <c r="C23" s="12"/>
      <c r="D23" s="12" t="s">
        <v>14</v>
      </c>
      <c r="E23" s="50" t="s">
        <v>189</v>
      </c>
      <c r="F23" s="176">
        <v>600000</v>
      </c>
      <c r="G23" s="81" t="s">
        <v>69</v>
      </c>
      <c r="H23" s="14"/>
    </row>
    <row r="24" spans="1:8" s="1" customFormat="1" ht="32.25" customHeight="1">
      <c r="A24" s="132"/>
      <c r="B24" s="12"/>
      <c r="C24" s="12"/>
      <c r="D24" s="12" t="s">
        <v>14</v>
      </c>
      <c r="E24" s="50" t="s">
        <v>198</v>
      </c>
      <c r="F24" s="176">
        <v>300000</v>
      </c>
      <c r="G24" s="81" t="s">
        <v>68</v>
      </c>
      <c r="H24" s="14"/>
    </row>
    <row r="25" spans="1:8" s="1" customFormat="1" ht="32.25" customHeight="1">
      <c r="A25" s="132"/>
      <c r="B25" s="12"/>
      <c r="C25" s="12"/>
      <c r="D25" s="12" t="s">
        <v>14</v>
      </c>
      <c r="E25" s="50" t="s">
        <v>199</v>
      </c>
      <c r="F25" s="176">
        <v>565000</v>
      </c>
      <c r="G25" s="81" t="s">
        <v>69</v>
      </c>
      <c r="H25" s="14"/>
    </row>
    <row r="26" spans="1:8" s="1" customFormat="1" ht="32.25" customHeight="1">
      <c r="A26" s="132" t="s">
        <v>95</v>
      </c>
      <c r="B26" s="12"/>
      <c r="C26" s="12"/>
      <c r="D26" s="12" t="s">
        <v>14</v>
      </c>
      <c r="E26" s="50" t="s">
        <v>141</v>
      </c>
      <c r="F26" s="176">
        <v>192000</v>
      </c>
      <c r="G26" s="81" t="s">
        <v>68</v>
      </c>
      <c r="H26" s="14"/>
    </row>
    <row r="27" spans="1:8" s="1" customFormat="1" ht="53.25" customHeight="1">
      <c r="A27" s="131" t="s">
        <v>96</v>
      </c>
      <c r="B27" s="12"/>
      <c r="C27" s="12"/>
      <c r="D27" s="12" t="s">
        <v>14</v>
      </c>
      <c r="E27" s="55" t="s">
        <v>145</v>
      </c>
      <c r="F27" s="176">
        <v>50000</v>
      </c>
      <c r="G27" s="81" t="s">
        <v>68</v>
      </c>
      <c r="H27" s="14"/>
    </row>
    <row r="28" spans="1:8" s="1" customFormat="1" ht="70.5" customHeight="1">
      <c r="A28" s="131" t="s">
        <v>97</v>
      </c>
      <c r="B28" s="8"/>
      <c r="C28" s="8"/>
      <c r="D28" s="12" t="s">
        <v>14</v>
      </c>
      <c r="E28" s="50" t="s">
        <v>142</v>
      </c>
      <c r="F28" s="176">
        <v>20000</v>
      </c>
      <c r="G28" s="82" t="s">
        <v>68</v>
      </c>
      <c r="H28" s="167" t="s">
        <v>16</v>
      </c>
    </row>
    <row r="29" spans="1:8" s="1" customFormat="1" ht="15.75">
      <c r="A29" s="109"/>
      <c r="B29" s="5"/>
      <c r="C29" s="5"/>
      <c r="D29" s="5"/>
      <c r="E29" s="6"/>
      <c r="F29" s="158"/>
      <c r="G29" s="87"/>
      <c r="H29" s="45" t="s">
        <v>20</v>
      </c>
    </row>
    <row r="30" spans="1:7" ht="13.5" thickBot="1">
      <c r="A30" s="110"/>
      <c r="B30" s="48"/>
      <c r="C30" s="48"/>
      <c r="D30" s="48"/>
      <c r="E30" s="49"/>
      <c r="F30" s="159"/>
      <c r="G30" s="88"/>
    </row>
    <row r="31" spans="1:8" ht="13.5" thickBot="1">
      <c r="A31" s="118" t="s">
        <v>2</v>
      </c>
      <c r="B31" s="29" t="s">
        <v>1</v>
      </c>
      <c r="C31" s="29" t="s">
        <v>15</v>
      </c>
      <c r="D31" s="29" t="s">
        <v>0</v>
      </c>
      <c r="E31" s="30" t="s">
        <v>3</v>
      </c>
      <c r="F31" s="135" t="s">
        <v>37</v>
      </c>
      <c r="G31" s="76"/>
      <c r="H31" s="31" t="s">
        <v>26</v>
      </c>
    </row>
    <row r="32" spans="1:8" s="1" customFormat="1" ht="94.5" customHeight="1">
      <c r="A32" s="132" t="s">
        <v>146</v>
      </c>
      <c r="B32" s="8"/>
      <c r="C32" s="8"/>
      <c r="D32" s="12" t="s">
        <v>14</v>
      </c>
      <c r="E32" s="55" t="s">
        <v>149</v>
      </c>
      <c r="F32" s="176">
        <v>20000</v>
      </c>
      <c r="G32" s="82" t="s">
        <v>68</v>
      </c>
      <c r="H32" s="167"/>
    </row>
    <row r="33" spans="1:8" s="1" customFormat="1" ht="30">
      <c r="A33" s="132"/>
      <c r="B33" s="8"/>
      <c r="C33" s="8"/>
      <c r="D33" s="12" t="s">
        <v>14</v>
      </c>
      <c r="E33" s="50" t="s">
        <v>190</v>
      </c>
      <c r="F33" s="176">
        <v>100000</v>
      </c>
      <c r="G33" s="82" t="s">
        <v>68</v>
      </c>
      <c r="H33" s="167"/>
    </row>
    <row r="34" spans="1:8" s="1" customFormat="1" ht="34.5" customHeight="1">
      <c r="A34" s="131" t="s">
        <v>147</v>
      </c>
      <c r="B34" s="8"/>
      <c r="C34" s="8"/>
      <c r="D34" s="12" t="s">
        <v>14</v>
      </c>
      <c r="E34" s="55" t="s">
        <v>143</v>
      </c>
      <c r="F34" s="176">
        <v>25000</v>
      </c>
      <c r="G34" s="82" t="s">
        <v>68</v>
      </c>
      <c r="H34" s="167" t="s">
        <v>43</v>
      </c>
    </row>
    <row r="35" spans="1:8" s="1" customFormat="1" ht="30.75" thickBot="1">
      <c r="A35" s="131" t="s">
        <v>148</v>
      </c>
      <c r="B35" s="8"/>
      <c r="C35" s="8"/>
      <c r="D35" s="12" t="s">
        <v>14</v>
      </c>
      <c r="E35" s="50" t="s">
        <v>144</v>
      </c>
      <c r="F35" s="176">
        <v>35000</v>
      </c>
      <c r="G35" s="81" t="s">
        <v>68</v>
      </c>
      <c r="H35" s="167" t="s">
        <v>111</v>
      </c>
    </row>
    <row r="36" spans="1:8" s="1" customFormat="1" ht="15.75">
      <c r="A36" s="133" t="s">
        <v>5</v>
      </c>
      <c r="B36" s="46" t="s">
        <v>38</v>
      </c>
      <c r="C36" s="39" t="s">
        <v>99</v>
      </c>
      <c r="D36" s="46"/>
      <c r="E36" s="47" t="s">
        <v>16</v>
      </c>
      <c r="F36" s="137">
        <f>SUM(F38:F38)</f>
        <v>15000</v>
      </c>
      <c r="G36" s="84"/>
      <c r="H36" s="40" t="s">
        <v>16</v>
      </c>
    </row>
    <row r="37" spans="1:8" s="1" customFormat="1" ht="15">
      <c r="A37" s="116"/>
      <c r="B37" s="7"/>
      <c r="C37" s="4"/>
      <c r="D37" s="4"/>
      <c r="E37" s="56" t="s">
        <v>24</v>
      </c>
      <c r="F37" s="157" t="s">
        <v>16</v>
      </c>
      <c r="G37" s="85"/>
      <c r="H37" s="9"/>
    </row>
    <row r="38" spans="1:8" s="57" customFormat="1" ht="30.75" thickBot="1">
      <c r="A38" s="134" t="s">
        <v>98</v>
      </c>
      <c r="B38" s="204"/>
      <c r="C38" s="60"/>
      <c r="D38" s="60" t="s">
        <v>14</v>
      </c>
      <c r="E38" s="61" t="s">
        <v>164</v>
      </c>
      <c r="F38" s="178">
        <v>15000</v>
      </c>
      <c r="G38" s="86" t="s">
        <v>68</v>
      </c>
      <c r="H38" s="58"/>
    </row>
    <row r="39" spans="1:8" s="1" customFormat="1" ht="15.75">
      <c r="A39" s="133" t="s">
        <v>6</v>
      </c>
      <c r="B39" s="46" t="s">
        <v>21</v>
      </c>
      <c r="C39" s="39" t="s">
        <v>28</v>
      </c>
      <c r="D39" s="46"/>
      <c r="E39" s="47" t="s">
        <v>16</v>
      </c>
      <c r="F39" s="137">
        <f>SUM(F41:F42)</f>
        <v>150000</v>
      </c>
      <c r="G39" s="84"/>
      <c r="H39" s="40" t="s">
        <v>16</v>
      </c>
    </row>
    <row r="40" spans="1:8" s="1" customFormat="1" ht="15">
      <c r="A40" s="116"/>
      <c r="B40" s="7"/>
      <c r="C40" s="4"/>
      <c r="D40" s="4"/>
      <c r="E40" s="56" t="s">
        <v>24</v>
      </c>
      <c r="F40" s="157" t="s">
        <v>16</v>
      </c>
      <c r="G40" s="85"/>
      <c r="H40" s="9"/>
    </row>
    <row r="41" spans="1:8" s="57" customFormat="1" ht="82.5" customHeight="1">
      <c r="A41" s="134" t="s">
        <v>51</v>
      </c>
      <c r="B41" s="204"/>
      <c r="C41" s="60"/>
      <c r="D41" s="60" t="s">
        <v>14</v>
      </c>
      <c r="E41" s="50" t="s">
        <v>116</v>
      </c>
      <c r="F41" s="179">
        <v>80000</v>
      </c>
      <c r="G41" s="86" t="s">
        <v>69</v>
      </c>
      <c r="H41" s="58"/>
    </row>
    <row r="42" spans="1:8" s="57" customFormat="1" ht="62.25" customHeight="1" thickBot="1">
      <c r="A42" s="134" t="s">
        <v>100</v>
      </c>
      <c r="B42" s="204"/>
      <c r="C42" s="60"/>
      <c r="D42" s="60" t="s">
        <v>14</v>
      </c>
      <c r="E42" s="168" t="s">
        <v>117</v>
      </c>
      <c r="F42" s="179">
        <v>70000</v>
      </c>
      <c r="G42" s="86" t="s">
        <v>69</v>
      </c>
      <c r="H42" s="58"/>
    </row>
    <row r="43" spans="1:8" s="1" customFormat="1" ht="15.75">
      <c r="A43" s="133" t="s">
        <v>7</v>
      </c>
      <c r="B43" s="46" t="s">
        <v>21</v>
      </c>
      <c r="C43" s="39" t="s">
        <v>118</v>
      </c>
      <c r="D43" s="46"/>
      <c r="E43" s="47" t="s">
        <v>16</v>
      </c>
      <c r="F43" s="137">
        <f>SUM(F45:F45)</f>
        <v>1000000</v>
      </c>
      <c r="G43" s="84"/>
      <c r="H43" s="40" t="s">
        <v>16</v>
      </c>
    </row>
    <row r="44" spans="1:8" s="1" customFormat="1" ht="15">
      <c r="A44" s="116"/>
      <c r="B44" s="7"/>
      <c r="C44" s="4"/>
      <c r="D44" s="4"/>
      <c r="E44" s="56" t="s">
        <v>24</v>
      </c>
      <c r="F44" s="157" t="s">
        <v>16</v>
      </c>
      <c r="G44" s="85"/>
      <c r="H44" s="9"/>
    </row>
    <row r="45" spans="1:8" s="57" customFormat="1" ht="45.75" thickBot="1">
      <c r="A45" s="134" t="s">
        <v>86</v>
      </c>
      <c r="B45" s="204"/>
      <c r="C45" s="60"/>
      <c r="D45" s="60" t="s">
        <v>14</v>
      </c>
      <c r="E45" s="50" t="s">
        <v>150</v>
      </c>
      <c r="F45" s="200">
        <v>1000000</v>
      </c>
      <c r="G45" s="86" t="s">
        <v>68</v>
      </c>
      <c r="H45" s="58"/>
    </row>
    <row r="46" spans="1:12" s="1" customFormat="1" ht="15.75">
      <c r="A46" s="133" t="s">
        <v>8</v>
      </c>
      <c r="B46" s="46" t="s">
        <v>29</v>
      </c>
      <c r="C46" s="39" t="s">
        <v>30</v>
      </c>
      <c r="D46" s="46"/>
      <c r="E46" s="47" t="s">
        <v>16</v>
      </c>
      <c r="F46" s="138">
        <f>SUM(F48:F48)</f>
        <v>10000</v>
      </c>
      <c r="G46" s="84"/>
      <c r="H46" s="40" t="s">
        <v>16</v>
      </c>
      <c r="L46" s="57"/>
    </row>
    <row r="47" spans="1:12" s="1" customFormat="1" ht="15">
      <c r="A47" s="116"/>
      <c r="B47" s="7"/>
      <c r="C47" s="4"/>
      <c r="D47" s="4"/>
      <c r="E47" s="23" t="s">
        <v>24</v>
      </c>
      <c r="F47" s="156" t="s">
        <v>16</v>
      </c>
      <c r="G47" s="78"/>
      <c r="H47" s="9"/>
      <c r="L47" s="57"/>
    </row>
    <row r="48" spans="1:8" s="32" customFormat="1" ht="30.75" thickBot="1">
      <c r="A48" s="127" t="s">
        <v>102</v>
      </c>
      <c r="B48" s="8" t="s">
        <v>16</v>
      </c>
      <c r="C48" s="8" t="s">
        <v>16</v>
      </c>
      <c r="D48" s="8" t="s">
        <v>25</v>
      </c>
      <c r="E48" s="50" t="s">
        <v>101</v>
      </c>
      <c r="F48" s="180">
        <v>10000</v>
      </c>
      <c r="G48" s="89" t="s">
        <v>68</v>
      </c>
      <c r="H48" s="21"/>
    </row>
    <row r="49" spans="1:12" s="1" customFormat="1" ht="15.75">
      <c r="A49" s="133" t="s">
        <v>8</v>
      </c>
      <c r="B49" s="46" t="s">
        <v>29</v>
      </c>
      <c r="C49" s="39" t="s">
        <v>77</v>
      </c>
      <c r="D49" s="46"/>
      <c r="E49" s="47" t="s">
        <v>16</v>
      </c>
      <c r="F49" s="138">
        <f>SUM(F51)</f>
        <v>40000</v>
      </c>
      <c r="G49" s="84"/>
      <c r="H49" s="40" t="s">
        <v>16</v>
      </c>
      <c r="L49" s="57"/>
    </row>
    <row r="50" spans="1:12" s="1" customFormat="1" ht="15">
      <c r="A50" s="116"/>
      <c r="B50" s="7"/>
      <c r="C50" s="4"/>
      <c r="D50" s="4"/>
      <c r="E50" s="23" t="s">
        <v>24</v>
      </c>
      <c r="F50" s="157" t="s">
        <v>16</v>
      </c>
      <c r="G50" s="201"/>
      <c r="H50" s="9"/>
      <c r="L50" s="57"/>
    </row>
    <row r="51" spans="1:8" s="32" customFormat="1" ht="15.75" thickBot="1">
      <c r="A51" s="127" t="s">
        <v>102</v>
      </c>
      <c r="B51" s="8" t="s">
        <v>16</v>
      </c>
      <c r="C51" s="8" t="s">
        <v>16</v>
      </c>
      <c r="D51" s="8" t="s">
        <v>14</v>
      </c>
      <c r="E51" s="50" t="s">
        <v>103</v>
      </c>
      <c r="F51" s="180">
        <v>40000</v>
      </c>
      <c r="G51" s="89" t="s">
        <v>69</v>
      </c>
      <c r="H51" s="21"/>
    </row>
    <row r="52" spans="1:8" s="1" customFormat="1" ht="15.75">
      <c r="A52" s="133" t="s">
        <v>9</v>
      </c>
      <c r="B52" s="46" t="s">
        <v>40</v>
      </c>
      <c r="C52" s="39" t="s">
        <v>41</v>
      </c>
      <c r="D52" s="46"/>
      <c r="E52" s="47" t="s">
        <v>16</v>
      </c>
      <c r="F52" s="138">
        <f>SUM(F54:F54)</f>
        <v>20598.09</v>
      </c>
      <c r="G52" s="84"/>
      <c r="H52" s="40" t="s">
        <v>16</v>
      </c>
    </row>
    <row r="53" spans="1:8" s="1" customFormat="1" ht="15">
      <c r="A53" s="116"/>
      <c r="B53" s="7"/>
      <c r="C53" s="4"/>
      <c r="D53" s="4"/>
      <c r="E53" s="23" t="s">
        <v>24</v>
      </c>
      <c r="F53" s="157" t="s">
        <v>16</v>
      </c>
      <c r="G53" s="78"/>
      <c r="H53" s="9"/>
    </row>
    <row r="54" spans="1:8" s="1" customFormat="1" ht="48.75" customHeight="1">
      <c r="A54" s="127" t="s">
        <v>78</v>
      </c>
      <c r="B54" s="8" t="s">
        <v>16</v>
      </c>
      <c r="C54" s="35" t="s">
        <v>16</v>
      </c>
      <c r="D54" s="8" t="s">
        <v>14</v>
      </c>
      <c r="E54" s="59" t="s">
        <v>105</v>
      </c>
      <c r="F54" s="177">
        <v>20598.09</v>
      </c>
      <c r="G54" s="89" t="s">
        <v>68</v>
      </c>
      <c r="H54" s="167" t="s">
        <v>120</v>
      </c>
    </row>
    <row r="55" spans="1:8" s="1" customFormat="1" ht="15.75">
      <c r="A55" s="109"/>
      <c r="B55" s="5"/>
      <c r="C55" s="5"/>
      <c r="D55" s="5"/>
      <c r="E55" s="6"/>
      <c r="F55" s="158"/>
      <c r="G55" s="87"/>
      <c r="H55" s="45" t="s">
        <v>23</v>
      </c>
    </row>
    <row r="56" spans="1:7" ht="13.5" thickBot="1">
      <c r="A56" s="110"/>
      <c r="B56" s="48"/>
      <c r="C56" s="48"/>
      <c r="D56" s="48"/>
      <c r="E56" s="49"/>
      <c r="F56" s="159"/>
      <c r="G56" s="88"/>
    </row>
    <row r="57" spans="1:8" ht="13.5" thickBot="1">
      <c r="A57" s="118" t="s">
        <v>2</v>
      </c>
      <c r="B57" s="29" t="s">
        <v>1</v>
      </c>
      <c r="C57" s="29" t="s">
        <v>15</v>
      </c>
      <c r="D57" s="29" t="s">
        <v>0</v>
      </c>
      <c r="E57" s="214" t="s">
        <v>3</v>
      </c>
      <c r="F57" s="135" t="s">
        <v>37</v>
      </c>
      <c r="G57" s="76"/>
      <c r="H57" s="31" t="s">
        <v>26</v>
      </c>
    </row>
    <row r="58" spans="1:8" s="1" customFormat="1" ht="15.75">
      <c r="A58" s="126" t="s">
        <v>10</v>
      </c>
      <c r="B58" s="46" t="s">
        <v>17</v>
      </c>
      <c r="C58" s="39" t="s">
        <v>44</v>
      </c>
      <c r="D58" s="46"/>
      <c r="E58" s="47" t="s">
        <v>16</v>
      </c>
      <c r="F58" s="138">
        <f>SUM(F60:F63)</f>
        <v>2400000</v>
      </c>
      <c r="G58" s="84"/>
      <c r="H58" s="40" t="s">
        <v>16</v>
      </c>
    </row>
    <row r="59" spans="1:8" s="1" customFormat="1" ht="15">
      <c r="A59" s="116"/>
      <c r="B59" s="7"/>
      <c r="C59" s="63"/>
      <c r="D59" s="7"/>
      <c r="E59" s="64" t="s">
        <v>24</v>
      </c>
      <c r="F59" s="139" t="s">
        <v>16</v>
      </c>
      <c r="G59" s="90"/>
      <c r="H59" s="14"/>
    </row>
    <row r="60" spans="1:8" s="1" customFormat="1" ht="45">
      <c r="A60" s="127" t="s">
        <v>79</v>
      </c>
      <c r="B60" s="8" t="s">
        <v>16</v>
      </c>
      <c r="C60" s="8" t="s">
        <v>16</v>
      </c>
      <c r="D60" s="8" t="s">
        <v>14</v>
      </c>
      <c r="E60" s="59" t="s">
        <v>122</v>
      </c>
      <c r="F60" s="182">
        <v>1670000</v>
      </c>
      <c r="G60" s="80" t="s">
        <v>69</v>
      </c>
      <c r="H60" s="65" t="s">
        <v>16</v>
      </c>
    </row>
    <row r="61" spans="1:8" s="11" customFormat="1" ht="30">
      <c r="A61" s="127" t="s">
        <v>104</v>
      </c>
      <c r="B61" s="8" t="s">
        <v>16</v>
      </c>
      <c r="C61" s="8" t="s">
        <v>16</v>
      </c>
      <c r="D61" s="8" t="s">
        <v>14</v>
      </c>
      <c r="E61" s="59" t="s">
        <v>151</v>
      </c>
      <c r="F61" s="182">
        <v>25000</v>
      </c>
      <c r="G61" s="80" t="s">
        <v>68</v>
      </c>
      <c r="H61" s="173" t="s">
        <v>16</v>
      </c>
    </row>
    <row r="62" spans="1:8" s="11" customFormat="1" ht="45">
      <c r="A62" s="127" t="s">
        <v>104</v>
      </c>
      <c r="B62" s="8" t="s">
        <v>16</v>
      </c>
      <c r="C62" s="8" t="s">
        <v>16</v>
      </c>
      <c r="D62" s="8" t="s">
        <v>14</v>
      </c>
      <c r="E62" s="59" t="s">
        <v>188</v>
      </c>
      <c r="F62" s="182">
        <v>180000</v>
      </c>
      <c r="G62" s="80" t="s">
        <v>68</v>
      </c>
      <c r="H62" s="173" t="s">
        <v>16</v>
      </c>
    </row>
    <row r="63" spans="1:8" s="11" customFormat="1" ht="60.75" thickBot="1">
      <c r="A63" s="127" t="s">
        <v>104</v>
      </c>
      <c r="B63" s="8" t="s">
        <v>16</v>
      </c>
      <c r="C63" s="8" t="s">
        <v>16</v>
      </c>
      <c r="D63" s="8" t="s">
        <v>14</v>
      </c>
      <c r="E63" s="59" t="s">
        <v>196</v>
      </c>
      <c r="F63" s="182">
        <v>525000</v>
      </c>
      <c r="G63" s="80" t="s">
        <v>68</v>
      </c>
      <c r="H63" s="173" t="s">
        <v>16</v>
      </c>
    </row>
    <row r="64" spans="1:8" s="1" customFormat="1" ht="15.75">
      <c r="A64" s="126" t="s">
        <v>11</v>
      </c>
      <c r="B64" s="46" t="s">
        <v>17</v>
      </c>
      <c r="C64" s="39" t="s">
        <v>31</v>
      </c>
      <c r="D64" s="46"/>
      <c r="E64" s="47" t="s">
        <v>16</v>
      </c>
      <c r="F64" s="138">
        <f>SUM(F66:F68)</f>
        <v>90000</v>
      </c>
      <c r="G64" s="84"/>
      <c r="H64" s="40" t="s">
        <v>16</v>
      </c>
    </row>
    <row r="65" spans="1:8" s="1" customFormat="1" ht="15">
      <c r="A65" s="149"/>
      <c r="B65" s="150"/>
      <c r="C65" s="5"/>
      <c r="D65" s="150"/>
      <c r="E65" s="151" t="s">
        <v>24</v>
      </c>
      <c r="F65" s="152" t="s">
        <v>16</v>
      </c>
      <c r="G65" s="153"/>
      <c r="H65" s="154"/>
    </row>
    <row r="66" spans="1:8" s="1" customFormat="1" ht="47.25" customHeight="1">
      <c r="A66" s="160" t="s">
        <v>80</v>
      </c>
      <c r="B66" s="8" t="s">
        <v>16</v>
      </c>
      <c r="C66" s="161" t="s">
        <v>16</v>
      </c>
      <c r="D66" s="161" t="s">
        <v>14</v>
      </c>
      <c r="E66" s="51" t="s">
        <v>152</v>
      </c>
      <c r="F66" s="183">
        <v>50000</v>
      </c>
      <c r="G66" s="82" t="s">
        <v>68</v>
      </c>
      <c r="H66" s="198" t="s">
        <v>50</v>
      </c>
    </row>
    <row r="67" spans="1:8" s="1" customFormat="1" ht="60">
      <c r="A67" s="116" t="s">
        <v>81</v>
      </c>
      <c r="B67" s="7" t="s">
        <v>16</v>
      </c>
      <c r="C67" s="7" t="s">
        <v>16</v>
      </c>
      <c r="D67" s="7" t="s">
        <v>14</v>
      </c>
      <c r="E67" s="51" t="s">
        <v>153</v>
      </c>
      <c r="F67" s="183">
        <v>20000</v>
      </c>
      <c r="G67" s="83" t="s">
        <v>68</v>
      </c>
      <c r="H67" s="14"/>
    </row>
    <row r="68" spans="1:8" s="1" customFormat="1" ht="30.75" thickBot="1">
      <c r="A68" s="160" t="s">
        <v>106</v>
      </c>
      <c r="B68" s="8"/>
      <c r="C68" s="8"/>
      <c r="D68" s="8" t="s">
        <v>25</v>
      </c>
      <c r="E68" s="51" t="s">
        <v>154</v>
      </c>
      <c r="F68" s="183">
        <v>20000</v>
      </c>
      <c r="G68" s="83" t="s">
        <v>68</v>
      </c>
      <c r="H68" s="14"/>
    </row>
    <row r="69" spans="1:8" s="1" customFormat="1" ht="15.75">
      <c r="A69" s="126" t="s">
        <v>12</v>
      </c>
      <c r="B69" s="46" t="s">
        <v>17</v>
      </c>
      <c r="C69" s="39" t="s">
        <v>123</v>
      </c>
      <c r="D69" s="46"/>
      <c r="E69" s="47" t="s">
        <v>16</v>
      </c>
      <c r="F69" s="138">
        <f>SUM(F71:F72)</f>
        <v>42000</v>
      </c>
      <c r="G69" s="84"/>
      <c r="H69" s="40" t="s">
        <v>16</v>
      </c>
    </row>
    <row r="70" spans="1:8" s="1" customFormat="1" ht="15">
      <c r="A70" s="116"/>
      <c r="B70" s="7"/>
      <c r="C70" s="63"/>
      <c r="D70" s="7"/>
      <c r="E70" s="64" t="s">
        <v>24</v>
      </c>
      <c r="F70" s="139" t="s">
        <v>16</v>
      </c>
      <c r="G70" s="90"/>
      <c r="H70" s="14"/>
    </row>
    <row r="71" spans="1:8" s="1" customFormat="1" ht="45">
      <c r="A71" s="127" t="s">
        <v>82</v>
      </c>
      <c r="B71" s="8" t="s">
        <v>16</v>
      </c>
      <c r="C71" s="8" t="s">
        <v>16</v>
      </c>
      <c r="D71" s="8" t="s">
        <v>25</v>
      </c>
      <c r="E71" s="59" t="s">
        <v>155</v>
      </c>
      <c r="F71" s="182">
        <v>23000</v>
      </c>
      <c r="G71" s="80" t="s">
        <v>68</v>
      </c>
      <c r="H71" s="14"/>
    </row>
    <row r="72" spans="1:8" s="1" customFormat="1" ht="45.75" thickBot="1">
      <c r="A72" s="127"/>
      <c r="B72" s="8"/>
      <c r="C72" s="8"/>
      <c r="D72" s="8" t="s">
        <v>25</v>
      </c>
      <c r="E72" s="59" t="s">
        <v>156</v>
      </c>
      <c r="F72" s="182">
        <v>19000</v>
      </c>
      <c r="G72" s="80" t="s">
        <v>68</v>
      </c>
      <c r="H72" s="14"/>
    </row>
    <row r="73" spans="1:8" s="1" customFormat="1" ht="15.75">
      <c r="A73" s="126" t="s">
        <v>88</v>
      </c>
      <c r="B73" s="46" t="s">
        <v>17</v>
      </c>
      <c r="C73" s="39" t="s">
        <v>70</v>
      </c>
      <c r="D73" s="46"/>
      <c r="E73" s="47" t="s">
        <v>16</v>
      </c>
      <c r="F73" s="138">
        <f>SUM(F75:F76)</f>
        <v>2460000</v>
      </c>
      <c r="G73" s="84"/>
      <c r="H73" s="40" t="s">
        <v>16</v>
      </c>
    </row>
    <row r="74" spans="1:8" s="1" customFormat="1" ht="15">
      <c r="A74" s="116"/>
      <c r="B74" s="7"/>
      <c r="C74" s="63"/>
      <c r="D74" s="7"/>
      <c r="E74" s="64" t="s">
        <v>24</v>
      </c>
      <c r="F74" s="139" t="s">
        <v>16</v>
      </c>
      <c r="G74" s="90"/>
      <c r="H74" s="14"/>
    </row>
    <row r="75" spans="1:8" s="1" customFormat="1" ht="15">
      <c r="A75" s="127" t="s">
        <v>89</v>
      </c>
      <c r="B75" s="8" t="s">
        <v>16</v>
      </c>
      <c r="C75" s="8" t="s">
        <v>16</v>
      </c>
      <c r="D75" s="8" t="s">
        <v>25</v>
      </c>
      <c r="E75" s="51" t="s">
        <v>107</v>
      </c>
      <c r="F75" s="184">
        <v>60000</v>
      </c>
      <c r="G75" s="80" t="s">
        <v>68</v>
      </c>
      <c r="H75" s="14"/>
    </row>
    <row r="76" spans="1:8" s="1" customFormat="1" ht="60.75" thickBot="1">
      <c r="A76" s="127" t="s">
        <v>125</v>
      </c>
      <c r="B76" s="8" t="s">
        <v>16</v>
      </c>
      <c r="C76" s="8" t="s">
        <v>16</v>
      </c>
      <c r="D76" s="8" t="s">
        <v>14</v>
      </c>
      <c r="E76" s="51" t="s">
        <v>124</v>
      </c>
      <c r="F76" s="184">
        <v>2400000</v>
      </c>
      <c r="G76" s="80" t="s">
        <v>68</v>
      </c>
      <c r="H76" s="14"/>
    </row>
    <row r="77" spans="1:8" s="1" customFormat="1" ht="15.75">
      <c r="A77" s="126" t="s">
        <v>88</v>
      </c>
      <c r="B77" s="46" t="s">
        <v>52</v>
      </c>
      <c r="C77" s="39" t="s">
        <v>195</v>
      </c>
      <c r="D77" s="46"/>
      <c r="E77" s="47" t="s">
        <v>16</v>
      </c>
      <c r="F77" s="138">
        <f>SUM(F79:F80)</f>
        <v>770211</v>
      </c>
      <c r="G77" s="84"/>
      <c r="H77" s="40" t="s">
        <v>16</v>
      </c>
    </row>
    <row r="78" spans="1:8" s="1" customFormat="1" ht="15">
      <c r="A78" s="116"/>
      <c r="B78" s="7"/>
      <c r="C78" s="63"/>
      <c r="D78" s="7"/>
      <c r="E78" s="64" t="s">
        <v>24</v>
      </c>
      <c r="F78" s="139" t="s">
        <v>16</v>
      </c>
      <c r="G78" s="90"/>
      <c r="H78" s="14"/>
    </row>
    <row r="79" spans="1:8" s="1" customFormat="1" ht="96" customHeight="1">
      <c r="A79" s="127" t="s">
        <v>87</v>
      </c>
      <c r="B79" s="8" t="s">
        <v>16</v>
      </c>
      <c r="C79" s="8" t="s">
        <v>16</v>
      </c>
      <c r="D79" s="8" t="s">
        <v>14</v>
      </c>
      <c r="E79" s="59" t="s">
        <v>200</v>
      </c>
      <c r="F79" s="182">
        <v>765211</v>
      </c>
      <c r="G79" s="80" t="s">
        <v>68</v>
      </c>
      <c r="H79" s="14"/>
    </row>
    <row r="80" spans="1:8" s="1" customFormat="1" ht="43.5" customHeight="1">
      <c r="A80" s="127" t="s">
        <v>87</v>
      </c>
      <c r="B80" s="8" t="s">
        <v>16</v>
      </c>
      <c r="C80" s="8" t="s">
        <v>16</v>
      </c>
      <c r="D80" s="8" t="s">
        <v>25</v>
      </c>
      <c r="E80" s="215" t="s">
        <v>201</v>
      </c>
      <c r="F80" s="182">
        <v>5000</v>
      </c>
      <c r="G80" s="80" t="s">
        <v>68</v>
      </c>
      <c r="H80" s="14"/>
    </row>
    <row r="81" spans="1:8" s="1" customFormat="1" ht="15.75">
      <c r="A81" s="109"/>
      <c r="B81" s="5"/>
      <c r="C81" s="5"/>
      <c r="D81" s="5"/>
      <c r="E81" s="6"/>
      <c r="F81" s="158"/>
      <c r="G81" s="87"/>
      <c r="H81" s="45" t="s">
        <v>48</v>
      </c>
    </row>
    <row r="82" spans="1:4" ht="13.5" thickBot="1">
      <c r="A82" s="107" t="s">
        <v>35</v>
      </c>
      <c r="B82" s="25"/>
      <c r="C82" s="25"/>
      <c r="D82" s="25"/>
    </row>
    <row r="83" spans="1:8" ht="13.5" thickBot="1">
      <c r="A83" s="118" t="s">
        <v>2</v>
      </c>
      <c r="B83" s="29" t="s">
        <v>1</v>
      </c>
      <c r="C83" s="29" t="s">
        <v>15</v>
      </c>
      <c r="D83" s="29" t="s">
        <v>0</v>
      </c>
      <c r="E83" s="30" t="s">
        <v>3</v>
      </c>
      <c r="F83" s="135" t="s">
        <v>37</v>
      </c>
      <c r="G83" s="76"/>
      <c r="H83" s="31" t="s">
        <v>26</v>
      </c>
    </row>
    <row r="84" spans="1:8" s="1" customFormat="1" ht="15.75">
      <c r="A84" s="133" t="s">
        <v>46</v>
      </c>
      <c r="B84" s="46" t="s">
        <v>13</v>
      </c>
      <c r="C84" s="39" t="s">
        <v>60</v>
      </c>
      <c r="D84" s="46"/>
      <c r="E84" s="47" t="s">
        <v>16</v>
      </c>
      <c r="F84" s="138">
        <f>SUM(F86:F89)</f>
        <v>469900</v>
      </c>
      <c r="G84" s="84"/>
      <c r="H84" s="40" t="s">
        <v>16</v>
      </c>
    </row>
    <row r="85" spans="1:8" s="1" customFormat="1" ht="15">
      <c r="A85" s="116"/>
      <c r="B85" s="7"/>
      <c r="C85" s="4"/>
      <c r="D85" s="4"/>
      <c r="E85" s="23" t="s">
        <v>24</v>
      </c>
      <c r="F85" s="157" t="s">
        <v>16</v>
      </c>
      <c r="G85" s="78"/>
      <c r="H85" s="9"/>
    </row>
    <row r="86" spans="1:8" s="1" customFormat="1" ht="30">
      <c r="A86" s="127" t="s">
        <v>61</v>
      </c>
      <c r="B86" s="8" t="s">
        <v>16</v>
      </c>
      <c r="C86" s="8" t="s">
        <v>16</v>
      </c>
      <c r="D86" s="8" t="s">
        <v>14</v>
      </c>
      <c r="E86" s="50" t="s">
        <v>180</v>
      </c>
      <c r="F86" s="185">
        <v>70000</v>
      </c>
      <c r="G86" s="103" t="s">
        <v>69</v>
      </c>
      <c r="H86" s="65" t="s">
        <v>16</v>
      </c>
    </row>
    <row r="87" spans="1:8" s="1" customFormat="1" ht="45">
      <c r="A87" s="127"/>
      <c r="B87" s="8"/>
      <c r="C87" s="8"/>
      <c r="D87" s="8" t="s">
        <v>14</v>
      </c>
      <c r="E87" s="50" t="s">
        <v>127</v>
      </c>
      <c r="F87" s="195">
        <v>300000</v>
      </c>
      <c r="G87" s="103" t="s">
        <v>69</v>
      </c>
      <c r="H87" s="65"/>
    </row>
    <row r="88" spans="1:8" s="1" customFormat="1" ht="30">
      <c r="A88" s="127"/>
      <c r="B88" s="8"/>
      <c r="C88" s="8"/>
      <c r="D88" s="8" t="s">
        <v>14</v>
      </c>
      <c r="E88" s="50" t="s">
        <v>157</v>
      </c>
      <c r="F88" s="185">
        <v>49900</v>
      </c>
      <c r="G88" s="103" t="s">
        <v>68</v>
      </c>
      <c r="H88" s="175" t="s">
        <v>50</v>
      </c>
    </row>
    <row r="89" spans="1:8" s="1" customFormat="1" ht="30.75" thickBot="1">
      <c r="A89" s="127" t="s">
        <v>126</v>
      </c>
      <c r="B89" s="8" t="s">
        <v>16</v>
      </c>
      <c r="C89" s="8" t="s">
        <v>16</v>
      </c>
      <c r="D89" s="8" t="s">
        <v>14</v>
      </c>
      <c r="E89" s="50" t="s">
        <v>158</v>
      </c>
      <c r="F89" s="186">
        <v>50000</v>
      </c>
      <c r="G89" s="79" t="s">
        <v>68</v>
      </c>
      <c r="H89" s="65" t="s">
        <v>16</v>
      </c>
    </row>
    <row r="90" spans="1:8" s="1" customFormat="1" ht="15.75">
      <c r="A90" s="133" t="s">
        <v>63</v>
      </c>
      <c r="B90" s="46" t="s">
        <v>13</v>
      </c>
      <c r="C90" s="39" t="s">
        <v>45</v>
      </c>
      <c r="D90" s="46"/>
      <c r="E90" s="47" t="s">
        <v>16</v>
      </c>
      <c r="F90" s="138">
        <f>SUM(F92:F94)</f>
        <v>69000</v>
      </c>
      <c r="G90" s="84"/>
      <c r="H90" s="40" t="s">
        <v>16</v>
      </c>
    </row>
    <row r="91" spans="1:8" s="1" customFormat="1" ht="15">
      <c r="A91" s="116"/>
      <c r="B91" s="7"/>
      <c r="C91" s="4"/>
      <c r="D91" s="4"/>
      <c r="E91" s="23" t="s">
        <v>24</v>
      </c>
      <c r="F91" s="157" t="s">
        <v>16</v>
      </c>
      <c r="G91" s="78"/>
      <c r="H91" s="9"/>
    </row>
    <row r="92" spans="1:8" s="1" customFormat="1" ht="30">
      <c r="A92" s="127" t="s">
        <v>64</v>
      </c>
      <c r="B92" s="8" t="s">
        <v>16</v>
      </c>
      <c r="C92" s="8" t="s">
        <v>16</v>
      </c>
      <c r="D92" s="8" t="s">
        <v>14</v>
      </c>
      <c r="E92" s="50" t="s">
        <v>49</v>
      </c>
      <c r="F92" s="187">
        <v>30000</v>
      </c>
      <c r="G92" s="79" t="s">
        <v>68</v>
      </c>
      <c r="H92" s="9"/>
    </row>
    <row r="93" spans="1:8" s="1" customFormat="1" ht="60">
      <c r="A93" s="127" t="s">
        <v>129</v>
      </c>
      <c r="B93" s="8" t="s">
        <v>16</v>
      </c>
      <c r="C93" s="8" t="s">
        <v>16</v>
      </c>
      <c r="D93" s="8" t="s">
        <v>14</v>
      </c>
      <c r="E93" s="50" t="s">
        <v>181</v>
      </c>
      <c r="F93" s="188">
        <v>17000</v>
      </c>
      <c r="G93" s="79" t="s">
        <v>68</v>
      </c>
      <c r="H93" s="167" t="s">
        <v>42</v>
      </c>
    </row>
    <row r="94" spans="1:8" s="1" customFormat="1" ht="45.75" thickBot="1">
      <c r="A94" s="127" t="s">
        <v>130</v>
      </c>
      <c r="B94" s="8" t="s">
        <v>16</v>
      </c>
      <c r="C94" s="8" t="s">
        <v>16</v>
      </c>
      <c r="D94" s="8" t="s">
        <v>14</v>
      </c>
      <c r="E94" s="50" t="s">
        <v>182</v>
      </c>
      <c r="F94" s="189">
        <v>22000</v>
      </c>
      <c r="G94" s="79" t="s">
        <v>68</v>
      </c>
      <c r="H94" s="167" t="s">
        <v>128</v>
      </c>
    </row>
    <row r="95" spans="1:8" s="1" customFormat="1" ht="15.75">
      <c r="A95" s="133" t="s">
        <v>65</v>
      </c>
      <c r="B95" s="46" t="s">
        <v>13</v>
      </c>
      <c r="C95" s="39" t="s">
        <v>32</v>
      </c>
      <c r="D95" s="46"/>
      <c r="E95" s="47" t="s">
        <v>16</v>
      </c>
      <c r="F95" s="138">
        <f>SUM(F97:F101)</f>
        <v>5939848.25</v>
      </c>
      <c r="G95" s="84"/>
      <c r="H95" s="40" t="s">
        <v>16</v>
      </c>
    </row>
    <row r="96" spans="1:8" s="1" customFormat="1" ht="15">
      <c r="A96" s="116"/>
      <c r="B96" s="7"/>
      <c r="C96" s="4"/>
      <c r="D96" s="4"/>
      <c r="E96" s="23" t="s">
        <v>24</v>
      </c>
      <c r="F96" s="157" t="s">
        <v>16</v>
      </c>
      <c r="G96" s="78"/>
      <c r="H96" s="9"/>
    </row>
    <row r="97" spans="1:8" s="1" customFormat="1" ht="47.25" customHeight="1">
      <c r="A97" s="116" t="s">
        <v>66</v>
      </c>
      <c r="B97" s="7"/>
      <c r="C97" s="4"/>
      <c r="D97" s="8" t="s">
        <v>172</v>
      </c>
      <c r="E97" s="229" t="s">
        <v>131</v>
      </c>
      <c r="F97" s="190">
        <v>4860848.25</v>
      </c>
      <c r="G97" s="83" t="s">
        <v>69</v>
      </c>
      <c r="H97" s="62" t="s">
        <v>16</v>
      </c>
    </row>
    <row r="98" spans="1:8" s="1" customFormat="1" ht="47.25" customHeight="1">
      <c r="A98" s="116"/>
      <c r="B98" s="7"/>
      <c r="C98" s="4"/>
      <c r="D98" s="8" t="s">
        <v>173</v>
      </c>
      <c r="E98" s="230"/>
      <c r="F98" s="190">
        <v>1000000</v>
      </c>
      <c r="G98" s="83" t="s">
        <v>69</v>
      </c>
      <c r="H98" s="62"/>
    </row>
    <row r="99" spans="1:8" s="1" customFormat="1" ht="30">
      <c r="A99" s="116"/>
      <c r="B99" s="7"/>
      <c r="C99" s="4"/>
      <c r="D99" s="8" t="s">
        <v>14</v>
      </c>
      <c r="E99" s="54" t="s">
        <v>159</v>
      </c>
      <c r="F99" s="190">
        <v>50000</v>
      </c>
      <c r="G99" s="83" t="s">
        <v>68</v>
      </c>
      <c r="H99" s="197" t="s">
        <v>50</v>
      </c>
    </row>
    <row r="100" spans="1:8" s="1" customFormat="1" ht="38.25">
      <c r="A100" s="116" t="s">
        <v>67</v>
      </c>
      <c r="B100" s="7"/>
      <c r="C100" s="4"/>
      <c r="D100" s="4" t="s">
        <v>14</v>
      </c>
      <c r="E100" s="54" t="s">
        <v>183</v>
      </c>
      <c r="F100" s="191">
        <v>10000</v>
      </c>
      <c r="G100" s="83" t="s">
        <v>68</v>
      </c>
      <c r="H100" s="167" t="s">
        <v>160</v>
      </c>
    </row>
    <row r="101" spans="1:8" s="1" customFormat="1" ht="26.25" thickBot="1">
      <c r="A101" s="116" t="s">
        <v>132</v>
      </c>
      <c r="B101" s="7"/>
      <c r="C101" s="4"/>
      <c r="D101" s="8" t="s">
        <v>14</v>
      </c>
      <c r="E101" s="54" t="s">
        <v>184</v>
      </c>
      <c r="F101" s="190">
        <v>19000</v>
      </c>
      <c r="G101" s="83" t="s">
        <v>68</v>
      </c>
      <c r="H101" s="167" t="s">
        <v>109</v>
      </c>
    </row>
    <row r="102" spans="1:8" s="2" customFormat="1" ht="15.75">
      <c r="A102" s="126" t="s">
        <v>71</v>
      </c>
      <c r="B102" s="46" t="s">
        <v>33</v>
      </c>
      <c r="C102" s="38" t="s">
        <v>62</v>
      </c>
      <c r="D102" s="38"/>
      <c r="E102" s="24" t="s">
        <v>16</v>
      </c>
      <c r="F102" s="137">
        <f>SUM(F104:F106)</f>
        <v>61815.91</v>
      </c>
      <c r="G102" s="91"/>
      <c r="H102" s="40" t="s">
        <v>16</v>
      </c>
    </row>
    <row r="103" spans="1:8" s="1" customFormat="1" ht="15">
      <c r="A103" s="116"/>
      <c r="B103" s="7"/>
      <c r="C103" s="4"/>
      <c r="D103" s="4"/>
      <c r="E103" s="23" t="s">
        <v>24</v>
      </c>
      <c r="F103" s="157" t="s">
        <v>16</v>
      </c>
      <c r="G103" s="78"/>
      <c r="H103" s="9"/>
    </row>
    <row r="104" spans="1:8" s="1" customFormat="1" ht="25.5">
      <c r="A104" s="131" t="s">
        <v>72</v>
      </c>
      <c r="B104" s="8"/>
      <c r="C104" s="8"/>
      <c r="D104" s="8" t="s">
        <v>14</v>
      </c>
      <c r="E104" s="51" t="s">
        <v>186</v>
      </c>
      <c r="F104" s="181">
        <v>17815.91</v>
      </c>
      <c r="G104" s="103" t="s">
        <v>69</v>
      </c>
      <c r="H104" s="167" t="s">
        <v>133</v>
      </c>
    </row>
    <row r="105" spans="1:8" s="1" customFormat="1" ht="35.25" customHeight="1">
      <c r="A105" s="131" t="s">
        <v>72</v>
      </c>
      <c r="B105" s="8"/>
      <c r="C105" s="8"/>
      <c r="D105" s="8" t="s">
        <v>14</v>
      </c>
      <c r="E105" s="50" t="s">
        <v>194</v>
      </c>
      <c r="F105" s="181">
        <v>30000</v>
      </c>
      <c r="G105" s="103" t="s">
        <v>68</v>
      </c>
      <c r="H105" s="167" t="s">
        <v>193</v>
      </c>
    </row>
    <row r="106" spans="1:8" s="1" customFormat="1" ht="35.25" customHeight="1" thickBot="1">
      <c r="A106" s="131" t="s">
        <v>72</v>
      </c>
      <c r="B106" s="8"/>
      <c r="C106" s="8"/>
      <c r="D106" s="8" t="s">
        <v>14</v>
      </c>
      <c r="E106" s="51" t="s">
        <v>185</v>
      </c>
      <c r="F106" s="181">
        <v>14000</v>
      </c>
      <c r="G106" s="103" t="s">
        <v>69</v>
      </c>
      <c r="H106" s="167" t="s">
        <v>179</v>
      </c>
    </row>
    <row r="107" spans="1:8" s="2" customFormat="1" ht="15.75">
      <c r="A107" s="126" t="s">
        <v>73</v>
      </c>
      <c r="B107" s="46" t="s">
        <v>18</v>
      </c>
      <c r="C107" s="38" t="s">
        <v>19</v>
      </c>
      <c r="D107" s="38"/>
      <c r="E107" s="24" t="s">
        <v>16</v>
      </c>
      <c r="F107" s="137">
        <f>SUM(F109:F112)</f>
        <v>72590.73</v>
      </c>
      <c r="G107" s="91"/>
      <c r="H107" s="40" t="s">
        <v>16</v>
      </c>
    </row>
    <row r="108" spans="1:8" s="1" customFormat="1" ht="15">
      <c r="A108" s="116"/>
      <c r="B108" s="7"/>
      <c r="C108" s="4"/>
      <c r="D108" s="4"/>
      <c r="E108" s="23" t="s">
        <v>24</v>
      </c>
      <c r="F108" s="157" t="s">
        <v>16</v>
      </c>
      <c r="G108" s="78"/>
      <c r="H108" s="9"/>
    </row>
    <row r="109" spans="1:8" s="1" customFormat="1" ht="45">
      <c r="A109" s="131" t="s">
        <v>74</v>
      </c>
      <c r="B109" s="8"/>
      <c r="C109" s="8"/>
      <c r="D109" s="8" t="s">
        <v>14</v>
      </c>
      <c r="E109" s="51" t="s">
        <v>187</v>
      </c>
      <c r="F109" s="192">
        <v>4500</v>
      </c>
      <c r="G109" s="103" t="s">
        <v>68</v>
      </c>
      <c r="H109" s="175" t="s">
        <v>16</v>
      </c>
    </row>
    <row r="110" spans="1:8" s="1" customFormat="1" ht="30">
      <c r="A110" s="131" t="s">
        <v>75</v>
      </c>
      <c r="B110" s="12"/>
      <c r="C110" s="12"/>
      <c r="D110" s="12" t="s">
        <v>14</v>
      </c>
      <c r="E110" s="51" t="s">
        <v>161</v>
      </c>
      <c r="F110" s="192">
        <v>30000</v>
      </c>
      <c r="G110" s="79" t="s">
        <v>68</v>
      </c>
      <c r="H110" s="175" t="s">
        <v>16</v>
      </c>
    </row>
    <row r="111" spans="1:8" s="1" customFormat="1" ht="25.5">
      <c r="A111" s="131" t="s">
        <v>76</v>
      </c>
      <c r="B111" s="12"/>
      <c r="C111" s="12"/>
      <c r="D111" s="12" t="s">
        <v>14</v>
      </c>
      <c r="E111" s="51" t="s">
        <v>162</v>
      </c>
      <c r="F111" s="193">
        <v>25000</v>
      </c>
      <c r="G111" s="79" t="s">
        <v>68</v>
      </c>
      <c r="H111" s="167" t="s">
        <v>91</v>
      </c>
    </row>
    <row r="112" spans="1:8" s="1" customFormat="1" ht="34.5" customHeight="1" thickBot="1">
      <c r="A112" s="131" t="s">
        <v>90</v>
      </c>
      <c r="B112" s="12"/>
      <c r="C112" s="12"/>
      <c r="D112" s="12" t="s">
        <v>14</v>
      </c>
      <c r="E112" s="51" t="s">
        <v>163</v>
      </c>
      <c r="F112" s="194">
        <v>13090.73</v>
      </c>
      <c r="G112" s="79" t="s">
        <v>68</v>
      </c>
      <c r="H112" s="167" t="s">
        <v>43</v>
      </c>
    </row>
    <row r="113" spans="1:8" s="17" customFormat="1" ht="16.5" thickBot="1">
      <c r="A113" s="111"/>
      <c r="B113" s="15"/>
      <c r="C113" s="15"/>
      <c r="D113" s="15"/>
      <c r="E113" s="16" t="s">
        <v>34</v>
      </c>
      <c r="F113" s="140">
        <f>SUM(F18,F36,F39,F43,F46,F52,F58,F64,F69,F73,F84,F90,F95,F102,F107,F49,F7,F15,F77)</f>
        <v>20810279.98</v>
      </c>
      <c r="G113" s="92"/>
      <c r="H113" s="22" t="s">
        <v>16</v>
      </c>
    </row>
    <row r="114" spans="1:8" s="17" customFormat="1" ht="15.75">
      <c r="A114" s="111"/>
      <c r="B114" s="15"/>
      <c r="C114" s="15"/>
      <c r="D114" s="15"/>
      <c r="E114" s="240"/>
      <c r="F114" s="241"/>
      <c r="G114" s="242"/>
      <c r="H114" s="45" t="s">
        <v>112</v>
      </c>
    </row>
    <row r="115" spans="1:8" s="17" customFormat="1" ht="16.5" thickBot="1">
      <c r="A115" s="111"/>
      <c r="B115" s="15"/>
      <c r="C115" s="15"/>
      <c r="D115" s="15"/>
      <c r="E115" s="53"/>
      <c r="F115" s="245"/>
      <c r="G115" s="246"/>
      <c r="H115" s="247"/>
    </row>
    <row r="116" spans="1:8" s="2" customFormat="1" ht="16.5" thickBot="1">
      <c r="A116" s="220" t="s">
        <v>170</v>
      </c>
      <c r="B116" s="243"/>
      <c r="C116" s="243"/>
      <c r="D116" s="243"/>
      <c r="E116" s="243"/>
      <c r="F116" s="243"/>
      <c r="G116" s="243"/>
      <c r="H116" s="244"/>
    </row>
    <row r="117" spans="1:5" ht="13.5" thickBot="1">
      <c r="A117" s="107" t="s">
        <v>35</v>
      </c>
      <c r="B117" s="25"/>
      <c r="C117" s="25"/>
      <c r="D117" s="25"/>
      <c r="E117" s="66"/>
    </row>
    <row r="118" spans="1:8" ht="13.5" thickBot="1">
      <c r="A118" s="118" t="s">
        <v>2</v>
      </c>
      <c r="B118" s="29" t="s">
        <v>1</v>
      </c>
      <c r="C118" s="29" t="s">
        <v>15</v>
      </c>
      <c r="D118" s="29" t="s">
        <v>0</v>
      </c>
      <c r="E118" s="67" t="s">
        <v>56</v>
      </c>
      <c r="F118" s="135" t="s">
        <v>37</v>
      </c>
      <c r="G118" s="98" t="s">
        <v>16</v>
      </c>
      <c r="H118" s="31" t="s">
        <v>26</v>
      </c>
    </row>
    <row r="119" spans="1:8" ht="30">
      <c r="A119" s="170" t="s">
        <v>4</v>
      </c>
      <c r="B119" s="7" t="s">
        <v>21</v>
      </c>
      <c r="C119" s="7" t="s">
        <v>118</v>
      </c>
      <c r="D119" s="7" t="s">
        <v>57</v>
      </c>
      <c r="E119" s="68" t="s">
        <v>119</v>
      </c>
      <c r="F119" s="164">
        <v>1318000</v>
      </c>
      <c r="G119" s="169"/>
      <c r="H119" s="196"/>
    </row>
    <row r="120" spans="1:8" s="1" customFormat="1" ht="15.75">
      <c r="A120" s="170" t="s">
        <v>5</v>
      </c>
      <c r="B120" s="7" t="s">
        <v>13</v>
      </c>
      <c r="C120" s="7" t="s">
        <v>45</v>
      </c>
      <c r="D120" s="7" t="s">
        <v>57</v>
      </c>
      <c r="E120" s="163" t="s">
        <v>110</v>
      </c>
      <c r="F120" s="164">
        <v>235000</v>
      </c>
      <c r="G120" s="99"/>
      <c r="H120" s="167" t="s">
        <v>16</v>
      </c>
    </row>
    <row r="121" spans="1:8" s="32" customFormat="1" ht="15.75">
      <c r="A121" s="170" t="s">
        <v>6</v>
      </c>
      <c r="B121" s="7" t="s">
        <v>13</v>
      </c>
      <c r="C121" s="7" t="s">
        <v>32</v>
      </c>
      <c r="D121" s="7" t="s">
        <v>57</v>
      </c>
      <c r="E121" s="68" t="s">
        <v>58</v>
      </c>
      <c r="F121" s="174">
        <v>5000000</v>
      </c>
      <c r="G121" s="99" t="s">
        <v>16</v>
      </c>
      <c r="H121" s="20" t="s">
        <v>16</v>
      </c>
    </row>
    <row r="122" spans="1:8" s="32" customFormat="1" ht="16.5" thickBot="1">
      <c r="A122" s="170" t="s">
        <v>7</v>
      </c>
      <c r="B122" s="7" t="s">
        <v>13</v>
      </c>
      <c r="C122" s="7" t="s">
        <v>32</v>
      </c>
      <c r="D122" s="7" t="s">
        <v>57</v>
      </c>
      <c r="E122" s="68" t="s">
        <v>59</v>
      </c>
      <c r="F122" s="165">
        <v>2164284</v>
      </c>
      <c r="G122" s="99" t="s">
        <v>16</v>
      </c>
      <c r="H122" s="20" t="s">
        <v>16</v>
      </c>
    </row>
    <row r="123" spans="1:8" s="32" customFormat="1" ht="16.5" thickBot="1">
      <c r="A123" s="112"/>
      <c r="B123" s="13"/>
      <c r="C123" s="13"/>
      <c r="D123" s="13"/>
      <c r="E123" s="69" t="s">
        <v>34</v>
      </c>
      <c r="F123" s="142">
        <f>SUM(F119:F122)</f>
        <v>8717284</v>
      </c>
      <c r="G123" s="100" t="s">
        <v>16</v>
      </c>
      <c r="H123" s="22" t="s">
        <v>16</v>
      </c>
    </row>
    <row r="124" spans="1:7" s="32" customFormat="1" ht="16.5" thickBot="1">
      <c r="A124" s="112"/>
      <c r="B124" s="13"/>
      <c r="C124" s="13"/>
      <c r="D124" s="13"/>
      <c r="E124" s="53"/>
      <c r="F124" s="143"/>
      <c r="G124" s="93"/>
    </row>
    <row r="125" spans="1:8" s="32" customFormat="1" ht="15.75" thickBot="1">
      <c r="A125" s="112" t="s">
        <v>108</v>
      </c>
      <c r="B125" s="226" t="s">
        <v>171</v>
      </c>
      <c r="C125" s="227"/>
      <c r="D125" s="227"/>
      <c r="E125" s="227"/>
      <c r="F125" s="227"/>
      <c r="G125" s="227"/>
      <c r="H125" s="228"/>
    </row>
    <row r="126" spans="1:8" s="32" customFormat="1" ht="16.5" thickBot="1">
      <c r="A126" s="112"/>
      <c r="B126" s="13"/>
      <c r="C126" s="13"/>
      <c r="D126" s="13"/>
      <c r="E126" s="70"/>
      <c r="F126" s="143"/>
      <c r="G126" s="93"/>
      <c r="H126" s="33" t="s">
        <v>16</v>
      </c>
    </row>
    <row r="127" spans="1:8" ht="13.5" thickBot="1">
      <c r="A127" s="118" t="s">
        <v>2</v>
      </c>
      <c r="B127" s="29" t="s">
        <v>1</v>
      </c>
      <c r="C127" s="29" t="s">
        <v>15</v>
      </c>
      <c r="D127" s="29" t="s">
        <v>0</v>
      </c>
      <c r="E127" s="30" t="s">
        <v>3</v>
      </c>
      <c r="F127" s="135" t="s">
        <v>37</v>
      </c>
      <c r="G127" s="94"/>
      <c r="H127" s="31" t="s">
        <v>26</v>
      </c>
    </row>
    <row r="128" spans="1:8" s="32" customFormat="1" ht="30.75" thickBot="1">
      <c r="A128" s="171" t="s">
        <v>27</v>
      </c>
      <c r="B128" s="130" t="s">
        <v>52</v>
      </c>
      <c r="C128" s="130" t="s">
        <v>53</v>
      </c>
      <c r="D128" s="130" t="s">
        <v>54</v>
      </c>
      <c r="E128" s="14" t="s">
        <v>55</v>
      </c>
      <c r="F128" s="162">
        <v>100000</v>
      </c>
      <c r="G128" s="95"/>
      <c r="H128" s="129" t="s">
        <v>16</v>
      </c>
    </row>
    <row r="129" spans="1:8" s="32" customFormat="1" ht="16.5" thickBot="1">
      <c r="A129" s="112"/>
      <c r="B129" s="5"/>
      <c r="C129" s="5"/>
      <c r="D129" s="5"/>
      <c r="E129" s="16" t="s">
        <v>34</v>
      </c>
      <c r="F129" s="142">
        <f>SUM(F128)</f>
        <v>100000</v>
      </c>
      <c r="G129" s="96"/>
      <c r="H129" s="22" t="s">
        <v>16</v>
      </c>
    </row>
    <row r="130" spans="1:8" s="32" customFormat="1" ht="16.5" thickBot="1">
      <c r="A130" s="112"/>
      <c r="B130" s="5"/>
      <c r="C130" s="5"/>
      <c r="D130" s="5"/>
      <c r="E130" s="53"/>
      <c r="F130" s="143"/>
      <c r="G130" s="97"/>
      <c r="H130" s="45" t="s">
        <v>16</v>
      </c>
    </row>
    <row r="131" spans="1:9" s="2" customFormat="1" ht="33.75" customHeight="1" thickBot="1">
      <c r="A131" s="199" t="s">
        <v>165</v>
      </c>
      <c r="B131" s="216" t="s">
        <v>166</v>
      </c>
      <c r="C131" s="224"/>
      <c r="D131" s="224"/>
      <c r="E131" s="224"/>
      <c r="F131" s="224"/>
      <c r="G131" s="224"/>
      <c r="H131" s="225"/>
      <c r="I131" s="203"/>
    </row>
    <row r="132" spans="1:7" ht="13.5" thickBot="1">
      <c r="A132" s="117" t="s">
        <v>35</v>
      </c>
      <c r="B132" s="25"/>
      <c r="C132" s="25"/>
      <c r="D132" s="25"/>
      <c r="G132" s="27"/>
    </row>
    <row r="133" spans="1:8" ht="13.5" thickBot="1">
      <c r="A133" s="118" t="s">
        <v>2</v>
      </c>
      <c r="B133" s="29" t="s">
        <v>1</v>
      </c>
      <c r="C133" s="29" t="s">
        <v>15</v>
      </c>
      <c r="D133" s="29" t="s">
        <v>0</v>
      </c>
      <c r="E133" s="30" t="s">
        <v>3</v>
      </c>
      <c r="F133" s="135" t="s">
        <v>37</v>
      </c>
      <c r="G133" s="37"/>
      <c r="H133" s="31" t="s">
        <v>26</v>
      </c>
    </row>
    <row r="134" spans="1:8" s="32" customFormat="1" ht="72" customHeight="1" thickBot="1">
      <c r="A134" s="170" t="s">
        <v>27</v>
      </c>
      <c r="B134" s="7" t="s">
        <v>38</v>
      </c>
      <c r="C134" s="7" t="s">
        <v>167</v>
      </c>
      <c r="D134" s="7" t="s">
        <v>168</v>
      </c>
      <c r="E134" s="202" t="s">
        <v>169</v>
      </c>
      <c r="F134" s="147">
        <v>2000000</v>
      </c>
      <c r="G134" s="119"/>
      <c r="H134" s="120"/>
    </row>
    <row r="135" spans="1:8" s="32" customFormat="1" ht="45.75" hidden="1" thickBot="1">
      <c r="A135" s="170" t="s">
        <v>5</v>
      </c>
      <c r="B135" s="7" t="s">
        <v>40</v>
      </c>
      <c r="C135" s="7" t="s">
        <v>41</v>
      </c>
      <c r="D135" s="7" t="s">
        <v>47</v>
      </c>
      <c r="E135" s="50" t="s">
        <v>121</v>
      </c>
      <c r="F135" s="147">
        <v>0</v>
      </c>
      <c r="G135" s="155"/>
      <c r="H135" s="166"/>
    </row>
    <row r="136" spans="1:8" s="17" customFormat="1" ht="16.5" thickBot="1">
      <c r="A136" s="121"/>
      <c r="B136" s="15"/>
      <c r="C136" s="15"/>
      <c r="D136" s="15"/>
      <c r="E136" s="16" t="s">
        <v>34</v>
      </c>
      <c r="F136" s="142">
        <f>SUM(F134:F135)</f>
        <v>2000000</v>
      </c>
      <c r="G136" s="122"/>
      <c r="H136" s="123"/>
    </row>
    <row r="137" spans="1:7" s="17" customFormat="1" ht="16.5" thickBot="1">
      <c r="A137" s="121"/>
      <c r="B137" s="15"/>
      <c r="C137" s="15"/>
      <c r="D137" s="15"/>
      <c r="E137" s="53"/>
      <c r="F137" s="143"/>
      <c r="G137" s="172"/>
    </row>
    <row r="138" spans="1:8" s="2" customFormat="1" ht="37.5" customHeight="1" thickBot="1">
      <c r="A138" s="220" t="s">
        <v>113</v>
      </c>
      <c r="B138" s="221"/>
      <c r="C138" s="221"/>
      <c r="D138" s="221"/>
      <c r="E138" s="221"/>
      <c r="F138" s="221"/>
      <c r="G138" s="221"/>
      <c r="H138" s="219"/>
    </row>
    <row r="139" spans="1:7" s="1" customFormat="1" ht="16.5" thickBot="1">
      <c r="A139" s="113" t="s">
        <v>35</v>
      </c>
      <c r="B139" s="72"/>
      <c r="C139" s="72"/>
      <c r="D139" s="72"/>
      <c r="E139" s="3"/>
      <c r="F139" s="145"/>
      <c r="G139" s="87"/>
    </row>
    <row r="140" spans="1:8" ht="13.5" thickBot="1">
      <c r="A140" s="118" t="s">
        <v>2</v>
      </c>
      <c r="B140" s="29" t="s">
        <v>1</v>
      </c>
      <c r="C140" s="29" t="s">
        <v>15</v>
      </c>
      <c r="D140" s="29" t="s">
        <v>0</v>
      </c>
      <c r="E140" s="30" t="s">
        <v>3</v>
      </c>
      <c r="F140" s="135" t="s">
        <v>37</v>
      </c>
      <c r="G140" s="101"/>
      <c r="H140" s="31" t="s">
        <v>26</v>
      </c>
    </row>
    <row r="141" spans="1:8" s="11" customFormat="1" ht="75.75" thickBot="1">
      <c r="A141" s="171" t="s">
        <v>27</v>
      </c>
      <c r="B141" s="7" t="s">
        <v>13</v>
      </c>
      <c r="C141" s="7" t="s">
        <v>32</v>
      </c>
      <c r="D141" s="7" t="s">
        <v>47</v>
      </c>
      <c r="E141" s="18" t="s">
        <v>138</v>
      </c>
      <c r="F141" s="141">
        <v>200000</v>
      </c>
      <c r="G141" s="99"/>
      <c r="H141" s="20" t="s">
        <v>16</v>
      </c>
    </row>
    <row r="142" spans="1:8" s="11" customFormat="1" ht="16.5" thickBot="1">
      <c r="A142" s="112"/>
      <c r="B142" s="13"/>
      <c r="C142" s="13"/>
      <c r="D142" s="13"/>
      <c r="E142" s="16" t="s">
        <v>34</v>
      </c>
      <c r="F142" s="142">
        <f>SUM(F141:F141)</f>
        <v>200000</v>
      </c>
      <c r="G142" s="100"/>
      <c r="H142" s="22" t="s">
        <v>16</v>
      </c>
    </row>
    <row r="143" spans="1:8" s="32" customFormat="1" ht="16.5" thickBot="1">
      <c r="A143" s="112"/>
      <c r="B143" s="13"/>
      <c r="C143" s="13"/>
      <c r="D143" s="13"/>
      <c r="E143" s="74"/>
      <c r="F143" s="146"/>
      <c r="G143" s="102"/>
      <c r="H143" s="71"/>
    </row>
    <row r="144" spans="1:8" s="2" customFormat="1" ht="16.5" thickBot="1">
      <c r="A144" s="216" t="s">
        <v>202</v>
      </c>
      <c r="B144" s="217"/>
      <c r="C144" s="217"/>
      <c r="D144" s="217"/>
      <c r="E144" s="218"/>
      <c r="F144" s="218"/>
      <c r="G144" s="218"/>
      <c r="H144" s="219"/>
    </row>
    <row r="145" spans="1:7" ht="13.5" thickBot="1">
      <c r="A145" s="117" t="s">
        <v>35</v>
      </c>
      <c r="B145" s="25"/>
      <c r="C145" s="25"/>
      <c r="D145" s="25"/>
      <c r="G145" s="27"/>
    </row>
    <row r="146" spans="1:8" ht="13.5" thickBot="1">
      <c r="A146" s="118" t="s">
        <v>2</v>
      </c>
      <c r="B146" s="29" t="s">
        <v>1</v>
      </c>
      <c r="C146" s="29" t="s">
        <v>15</v>
      </c>
      <c r="D146" s="29" t="s">
        <v>0</v>
      </c>
      <c r="E146" s="30" t="s">
        <v>3</v>
      </c>
      <c r="F146" s="135" t="s">
        <v>37</v>
      </c>
      <c r="G146" s="37"/>
      <c r="H146" s="31" t="s">
        <v>26</v>
      </c>
    </row>
    <row r="147" spans="1:8" s="32" customFormat="1" ht="75.75" thickBot="1">
      <c r="A147" s="170" t="s">
        <v>5</v>
      </c>
      <c r="B147" s="7" t="s">
        <v>33</v>
      </c>
      <c r="C147" s="7" t="s">
        <v>203</v>
      </c>
      <c r="D147" s="7" t="s">
        <v>54</v>
      </c>
      <c r="E147" s="202" t="s">
        <v>204</v>
      </c>
      <c r="F147" s="147">
        <v>620000</v>
      </c>
      <c r="G147" s="155"/>
      <c r="H147" s="166"/>
    </row>
    <row r="148" spans="1:8" s="17" customFormat="1" ht="16.5" thickBot="1">
      <c r="A148" s="121"/>
      <c r="B148" s="15"/>
      <c r="C148" s="15"/>
      <c r="D148" s="15"/>
      <c r="E148" s="16" t="s">
        <v>34</v>
      </c>
      <c r="F148" s="142">
        <f>SUM(F147:F147)</f>
        <v>620000</v>
      </c>
      <c r="G148" s="122"/>
      <c r="H148" s="123"/>
    </row>
    <row r="149" spans="1:7" s="17" customFormat="1" ht="16.5" thickBot="1">
      <c r="A149" s="121"/>
      <c r="B149" s="15"/>
      <c r="C149" s="15"/>
      <c r="D149" s="15"/>
      <c r="E149" s="53"/>
      <c r="F149" s="143"/>
      <c r="G149" s="172"/>
    </row>
    <row r="150" spans="1:8" s="32" customFormat="1" ht="16.5" thickBot="1">
      <c r="A150" s="114"/>
      <c r="B150" s="73"/>
      <c r="C150" s="52"/>
      <c r="D150" s="52"/>
      <c r="E150" s="124" t="s">
        <v>36</v>
      </c>
      <c r="F150" s="148">
        <f>SUM(F113,F129,F123,F136,F142,F148)</f>
        <v>32447563.98</v>
      </c>
      <c r="G150" s="100" t="s">
        <v>16</v>
      </c>
      <c r="H150" s="125"/>
    </row>
    <row r="151" spans="1:8" ht="12.75">
      <c r="A151" s="107"/>
      <c r="B151" s="25"/>
      <c r="C151" s="25"/>
      <c r="D151" s="25"/>
      <c r="F151" s="144" t="s">
        <v>16</v>
      </c>
      <c r="G151" s="75" t="s">
        <v>16</v>
      </c>
      <c r="H151" s="104" t="s">
        <v>197</v>
      </c>
    </row>
    <row r="152" spans="1:8" ht="12.75">
      <c r="A152" s="107"/>
      <c r="B152" s="25"/>
      <c r="C152" s="25"/>
      <c r="D152" s="25"/>
      <c r="F152" s="144" t="s">
        <v>16</v>
      </c>
      <c r="G152" s="75" t="s">
        <v>16</v>
      </c>
      <c r="H152" s="28" t="s">
        <v>16</v>
      </c>
    </row>
    <row r="153" spans="1:8" ht="12.75">
      <c r="A153" s="107"/>
      <c r="B153" s="25"/>
      <c r="C153" s="25"/>
      <c r="D153" s="25"/>
      <c r="G153" s="75" t="s">
        <v>83</v>
      </c>
      <c r="H153" s="36">
        <f>SUM(H155-H154)</f>
        <v>7942615.73</v>
      </c>
    </row>
    <row r="154" spans="1:8" ht="15">
      <c r="A154" s="115"/>
      <c r="B154" s="25"/>
      <c r="C154" s="25"/>
      <c r="D154" s="25"/>
      <c r="G154" s="75" t="s">
        <v>84</v>
      </c>
      <c r="H154" s="36">
        <f>SUM(F20:F21,F39,F51,F60,F86:F87,F97,F106,F98)</f>
        <v>12867664.25</v>
      </c>
    </row>
    <row r="155" spans="2:8" ht="15">
      <c r="B155" s="19"/>
      <c r="C155" s="19"/>
      <c r="D155" s="19"/>
      <c r="E155" s="3"/>
      <c r="F155" s="145" t="s">
        <v>16</v>
      </c>
      <c r="G155" s="75" t="s">
        <v>137</v>
      </c>
      <c r="H155" s="36">
        <f>SUM(F113)</f>
        <v>20810279.98</v>
      </c>
    </row>
    <row r="157" spans="7:8" ht="12.75">
      <c r="G157" s="75" t="s">
        <v>135</v>
      </c>
      <c r="H157" s="36">
        <f>SUM(F128,F134,F141,)</f>
        <v>2300000</v>
      </c>
    </row>
    <row r="159" spans="7:8" ht="12.75">
      <c r="G159" s="75" t="s">
        <v>136</v>
      </c>
      <c r="H159" s="36">
        <f>SUM(F123)</f>
        <v>8717284</v>
      </c>
    </row>
    <row r="161" spans="7:8" ht="12.75">
      <c r="G161" s="75" t="s">
        <v>137</v>
      </c>
      <c r="H161" s="36">
        <f>SUM(H155,H157,H159,)</f>
        <v>31827563.98</v>
      </c>
    </row>
  </sheetData>
  <sheetProtection/>
  <mergeCells count="14">
    <mergeCell ref="C12:C14"/>
    <mergeCell ref="D12:D14"/>
    <mergeCell ref="E12:E14"/>
    <mergeCell ref="G12:G14"/>
    <mergeCell ref="A144:H144"/>
    <mergeCell ref="A138:H138"/>
    <mergeCell ref="B1:I1"/>
    <mergeCell ref="A2:G2"/>
    <mergeCell ref="A4:H4"/>
    <mergeCell ref="A116:H116"/>
    <mergeCell ref="B131:H131"/>
    <mergeCell ref="B125:H125"/>
    <mergeCell ref="E97:E98"/>
    <mergeCell ref="B12:B14"/>
  </mergeCells>
  <printOptions/>
  <pageMargins left="0.75" right="0.75" top="1" bottom="1" header="0.5" footer="0.5"/>
  <pageSetup horizontalDpi="600" verticalDpi="600" orientation="portrait" paperSize="9" scale="77" r:id="rId1"/>
  <rowBreaks count="4" manualBreakCount="4">
    <brk id="29" max="7" man="1"/>
    <brk id="55" max="7" man="1"/>
    <brk id="81" max="7" man="1"/>
    <brk id="1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2020-06-15T08:29:45Z</cp:lastPrinted>
  <dcterms:created xsi:type="dcterms:W3CDTF">2009-11-14T19:55:31Z</dcterms:created>
  <dcterms:modified xsi:type="dcterms:W3CDTF">2020-07-31T08:43:19Z</dcterms:modified>
  <cp:category/>
  <cp:version/>
  <cp:contentType/>
  <cp:contentStatus/>
</cp:coreProperties>
</file>