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65" activeTab="0"/>
  </bookViews>
  <sheets>
    <sheet name="SRT przyjęte" sheetId="1" r:id="rId1"/>
    <sheet name="SRT zbyte" sheetId="2" r:id="rId2"/>
    <sheet name="między jednostkami" sheetId="3" r:id="rId3"/>
    <sheet name="SRT przekazane do spółek" sheetId="4" r:id="rId4"/>
    <sheet name="+ i -" sheetId="5" r:id="rId5"/>
  </sheets>
  <definedNames>
    <definedName name="_xlnm.Print_Area" localSheetId="4">'+ i -'!$A$1:$D$114</definedName>
    <definedName name="_xlnm.Print_Area" localSheetId="2">'między jednostkami'!$A$1:$E$66</definedName>
    <definedName name="_xlnm.Print_Area" localSheetId="3">'SRT przekazane do spółek'!$A$1:$F$70</definedName>
    <definedName name="_xlnm.Print_Area" localSheetId="0">'SRT przyjęte'!$A$1:$E$134</definedName>
    <definedName name="_xlnm.Print_Area" localSheetId="1">'SRT zbyte'!$A$1:$E$83</definedName>
  </definedNames>
  <calcPr fullCalcOnLoad="1"/>
</workbook>
</file>

<file path=xl/sharedStrings.xml><?xml version="1.0" encoding="utf-8"?>
<sst xmlns="http://schemas.openxmlformats.org/spreadsheetml/2006/main" count="928" uniqueCount="316">
  <si>
    <t>1.</t>
  </si>
  <si>
    <t>2.</t>
  </si>
  <si>
    <t>3.</t>
  </si>
  <si>
    <t>Lp.</t>
  </si>
  <si>
    <t>Nazwa środka trwałego</t>
  </si>
  <si>
    <t>Miejsce użytkowania</t>
  </si>
  <si>
    <t>Wartość /w zł./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</si>
  <si>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</si>
  <si>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</si>
  <si>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</si>
  <si>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</si>
  <si>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</si>
  <si>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</si>
  <si>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</si>
  <si>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</si>
  <si>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</si>
  <si>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</si>
  <si>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</si>
  <si>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</si>
  <si>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</si>
  <si>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</si>
  <si>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</si>
  <si>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</si>
  <si>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GMINY KĘPNO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</si>
  <si>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</si>
  <si>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</si>
  <si>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</si>
  <si>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</si>
  <si>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</si>
  <si>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</si>
  <si>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</si>
  <si>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</si>
  <si>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</si>
  <si>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</si>
  <si>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</si>
  <si>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</si>
  <si>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</si>
  <si>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</si>
  <si>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</si>
  <si>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</si>
  <si>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</si>
  <si>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zestaw komputerowy</t>
  </si>
  <si>
    <t>kserokopiarka</t>
  </si>
  <si>
    <t>36.</t>
  </si>
  <si>
    <t>37.</t>
  </si>
  <si>
    <t>38.</t>
  </si>
  <si>
    <t>39.</t>
  </si>
  <si>
    <t>40.</t>
  </si>
  <si>
    <t xml:space="preserve">16. ZMIANY W  WYKAZIE ŚRODKÓW TRWAŁYCH                                                                                            </t>
  </si>
  <si>
    <t xml:space="preserve">16.1.PRZYJĘTE DO EWIDENCJI LUB ZMODERNIZOWANE ŚRODKI TRWAŁE </t>
  </si>
  <si>
    <t xml:space="preserve">16.2. ZLIKWIDOWANE ŚRODKI TRWAŁE  </t>
  </si>
  <si>
    <t>jednostka przekazująca</t>
  </si>
  <si>
    <t xml:space="preserve">jednostka przyjmująca </t>
  </si>
  <si>
    <t>Urząd Miasta i Gminy w Kępnie</t>
  </si>
  <si>
    <t>patelnia elektryczna</t>
  </si>
  <si>
    <t>wyparzacz gastronomiczny</t>
  </si>
  <si>
    <t>Przedszkole Samorządowe Nr 2 w Kępnie</t>
  </si>
  <si>
    <t>modernizacja budynku szkoły</t>
  </si>
  <si>
    <t>Gimnazjum w Krążkowach</t>
  </si>
  <si>
    <t>grunty</t>
  </si>
  <si>
    <t>Kępno</t>
  </si>
  <si>
    <t>Mianowice</t>
  </si>
  <si>
    <t>Przybyszów</t>
  </si>
  <si>
    <t>Rzetnia</t>
  </si>
  <si>
    <t xml:space="preserve">Spółka przyjmująca </t>
  </si>
  <si>
    <t>2 lokale mieszkalne</t>
  </si>
  <si>
    <t>lokal mieszkalny</t>
  </si>
  <si>
    <t>budynek przemysłowy</t>
  </si>
  <si>
    <t>Świba</t>
  </si>
  <si>
    <t>Borek Mielęcki</t>
  </si>
  <si>
    <t>miejsce użytkowania</t>
  </si>
  <si>
    <t xml:space="preserve">wartość środka </t>
  </si>
  <si>
    <t>RAZEM:</t>
  </si>
  <si>
    <t xml:space="preserve">wartość  </t>
  </si>
  <si>
    <t xml:space="preserve">RAZEM: </t>
  </si>
  <si>
    <t>W OKRESIE OD 01.01.2010 R. DO 31.12.2010 R</t>
  </si>
  <si>
    <t>Szkoła Podstawowa Nr 3 w Kępnie</t>
  </si>
  <si>
    <t>parkan szkolny</t>
  </si>
  <si>
    <t xml:space="preserve">komputer </t>
  </si>
  <si>
    <t>Szkoła Podstawowa w Mikorzynie</t>
  </si>
  <si>
    <t>zestaw gastronomiczno-grzewczy</t>
  </si>
  <si>
    <t>Przedszkole Samorządowe Nr 4 w Kępnie</t>
  </si>
  <si>
    <t>Kępiński Ośrodek Sportu i Rekreacji w Kępnie</t>
  </si>
  <si>
    <t>tablica wyników</t>
  </si>
  <si>
    <t>namiot</t>
  </si>
  <si>
    <t>Kępiński Ośrodek Kultury w Kępnie</t>
  </si>
  <si>
    <t>Krążkowy</t>
  </si>
  <si>
    <t>Ostrówiec-Myjomice</t>
  </si>
  <si>
    <t>Szklarka Mielęcka</t>
  </si>
  <si>
    <t>Kępno, ul. 3 Maja 2</t>
  </si>
  <si>
    <t>Kępno, Aleje Marcinkowskiego 17</t>
  </si>
  <si>
    <t>dekoracja świetlna w kształcie fontanny</t>
  </si>
  <si>
    <t>fontanna na Rynku</t>
  </si>
  <si>
    <t>witacze wielkogabarytowe 2 szt.</t>
  </si>
  <si>
    <t>ulica Rynek</t>
  </si>
  <si>
    <t>kanalizacja monitoringu wizyjnego</t>
  </si>
  <si>
    <t>ul. Ks. P. Wawrzyniaka</t>
  </si>
  <si>
    <t>ul. Powstańców Wielkopolskich</t>
  </si>
  <si>
    <t>ul. Szpitalna</t>
  </si>
  <si>
    <t>ul. Kościuszki</t>
  </si>
  <si>
    <t>ul. Ratuszowa</t>
  </si>
  <si>
    <t>ul. Polna</t>
  </si>
  <si>
    <t>ul. Rzeźnicka</t>
  </si>
  <si>
    <t>ul. Mickiewicza</t>
  </si>
  <si>
    <t>ul. Krótka</t>
  </si>
  <si>
    <t>monitoring wizyjny miasta</t>
  </si>
  <si>
    <t>autobus Volkswagen Crafter</t>
  </si>
  <si>
    <t>teren Gminy Kępno</t>
  </si>
  <si>
    <t>sieć kanalizacji wod.-kan.</t>
  </si>
  <si>
    <t>Kępno, Rynek</t>
  </si>
  <si>
    <t>budynek Domu Ludowego</t>
  </si>
  <si>
    <t>Mechnice</t>
  </si>
  <si>
    <t>sprzęt komputerowy (zestaw komputerowy,                                                                       1 notebook, 2 drukarki, 7 monitorów)</t>
  </si>
  <si>
    <t>Dom Ludowy w Świbie</t>
  </si>
  <si>
    <t>Dom Ludowy w Mechnicach</t>
  </si>
  <si>
    <t>zestaw nagłaśniający</t>
  </si>
  <si>
    <t>budynek Przedszkola Samorządowego Nr 2</t>
  </si>
  <si>
    <t>budynek biurowy</t>
  </si>
  <si>
    <t>Kępno, ul. Kościuszki 5</t>
  </si>
  <si>
    <t>drukarki - 3 szt.</t>
  </si>
  <si>
    <t>komputery - 3 szt.</t>
  </si>
  <si>
    <t>laptop</t>
  </si>
  <si>
    <t>radiotelefony - 2 szt.</t>
  </si>
  <si>
    <t>toaleta miejska</t>
  </si>
  <si>
    <t xml:space="preserve">oświetlenie uliczne </t>
  </si>
  <si>
    <t>Kępno, ul. Powstańców Wielkopolskich</t>
  </si>
  <si>
    <t>Kępno, ul. Ks. P. Wawrzyniaka</t>
  </si>
  <si>
    <t>droga</t>
  </si>
  <si>
    <t>Osiny</t>
  </si>
  <si>
    <t>budynek OSP</t>
  </si>
  <si>
    <t>Olszowa</t>
  </si>
  <si>
    <t>budynek mieszkalny</t>
  </si>
  <si>
    <t>Kierzno</t>
  </si>
  <si>
    <t>klimatyzatory i wentylatory</t>
  </si>
  <si>
    <t>41.</t>
  </si>
  <si>
    <t>42.</t>
  </si>
  <si>
    <t>43.</t>
  </si>
  <si>
    <t>44.</t>
  </si>
  <si>
    <t>szambo betonowe</t>
  </si>
  <si>
    <t>OSP Ostrówiec-Myjomice</t>
  </si>
  <si>
    <t>45.</t>
  </si>
  <si>
    <t>Mikorzyn</t>
  </si>
  <si>
    <t>46.</t>
  </si>
  <si>
    <t>47.</t>
  </si>
  <si>
    <t>48.</t>
  </si>
  <si>
    <t>49.</t>
  </si>
  <si>
    <t>50.</t>
  </si>
  <si>
    <t>51.</t>
  </si>
  <si>
    <t>53.</t>
  </si>
  <si>
    <t>Grunty</t>
  </si>
  <si>
    <t>powód likwidacji</t>
  </si>
  <si>
    <t>sprzedaż</t>
  </si>
  <si>
    <t>Budynek OSP</t>
  </si>
  <si>
    <t xml:space="preserve">Urząd Miasta i                                       Gminy w Kępnie </t>
  </si>
  <si>
    <t>55.</t>
  </si>
  <si>
    <t>Droga</t>
  </si>
  <si>
    <t>Oświetlenie uliczne</t>
  </si>
  <si>
    <t>Ostrówiec</t>
  </si>
  <si>
    <t>Komputer</t>
  </si>
  <si>
    <t>54.</t>
  </si>
  <si>
    <t>52.</t>
  </si>
  <si>
    <t>56.</t>
  </si>
  <si>
    <t>57.</t>
  </si>
  <si>
    <t>PRZYJĘTE DO EWIDENCJI LUB ZMODERNIZOWANE ŚRODKI TRWAŁE</t>
  </si>
  <si>
    <t>ZLIKWIDOWANE ŚRODKI TRWAŁE</t>
  </si>
  <si>
    <t xml:space="preserve"> ŚRODKI TRWAŁE PRZEKAZANE POMIĘDZY JEDNOSTKAMI ORGANIZACYJNYMI GMINY KĘPNO</t>
  </si>
  <si>
    <t>ŚRODKI TRWAŁE PRZEKAZANE APORTEM DO SPÓŁEK KOMUNALNYCH GMINY KĘPNO</t>
  </si>
  <si>
    <t>strona 1</t>
  </si>
  <si>
    <t>strona 2</t>
  </si>
  <si>
    <t>Tabela 10</t>
  </si>
  <si>
    <t>Tabela 11</t>
  </si>
  <si>
    <t>inwestycja</t>
  </si>
  <si>
    <t>zakup</t>
  </si>
  <si>
    <t>uwagi</t>
  </si>
  <si>
    <t>komunalizacja</t>
  </si>
  <si>
    <t xml:space="preserve">sprzedaż  </t>
  </si>
  <si>
    <t>Domanin</t>
  </si>
  <si>
    <t>darowizna</t>
  </si>
  <si>
    <t>Myjomice</t>
  </si>
  <si>
    <t xml:space="preserve">Budynek kultury </t>
  </si>
  <si>
    <t>Myjomice-Ostrówiec</t>
  </si>
  <si>
    <t>modernizacja</t>
  </si>
  <si>
    <t xml:space="preserve">Droga </t>
  </si>
  <si>
    <t>Chodnik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</si>
  <si>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</si>
  <si>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</si>
  <si>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</si>
  <si>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</si>
  <si>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</si>
  <si>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</si>
  <si>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</si>
  <si>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</si>
  <si>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</si>
  <si>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</si>
  <si>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</si>
  <si>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</si>
  <si>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</si>
  <si>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</si>
  <si>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</si>
  <si>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</si>
  <si>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</si>
  <si>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</si>
  <si>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</si>
  <si>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wycena</t>
  </si>
  <si>
    <t>Szkoła Podstawowa Nr 1 w Kępnie</t>
  </si>
  <si>
    <t>Szkoła Podstawowa w Świbie</t>
  </si>
  <si>
    <t>inwestycje</t>
  </si>
  <si>
    <t>Ulica Kryształowa</t>
  </si>
  <si>
    <t>Zosin</t>
  </si>
  <si>
    <t>Wiata autobusowa</t>
  </si>
  <si>
    <t>Kompleks sportowy</t>
  </si>
  <si>
    <t>Kępno, Os. Mściwoja</t>
  </si>
  <si>
    <t>Samochód osobowy</t>
  </si>
  <si>
    <t>UMiG w Kępnie</t>
  </si>
  <si>
    <t>Siłownia zewnętrzna</t>
  </si>
  <si>
    <t>Wiata grillowa</t>
  </si>
  <si>
    <t>przekazanie do GDDKiA</t>
  </si>
  <si>
    <t>Szkoła Podstawowa w Krążkowach</t>
  </si>
  <si>
    <t>zużycie</t>
  </si>
  <si>
    <t>Przedszkole Samorządowe w Mikorzynie</t>
  </si>
  <si>
    <t>Zestaw komputerowy</t>
  </si>
  <si>
    <t>Tabela 9</t>
  </si>
  <si>
    <t>Kierzenko</t>
  </si>
  <si>
    <t>Kliny</t>
  </si>
  <si>
    <t>zamiana,                                                     przejęcie,                                                         zakup,</t>
  </si>
  <si>
    <t>przejęcie</t>
  </si>
  <si>
    <t>komunalizacja, zamiana,                              przejęcie,                          zakup</t>
  </si>
  <si>
    <r>
      <t xml:space="preserve">przejęcie,                          </t>
    </r>
    <r>
      <rPr>
        <sz val="12"/>
        <color indexed="10"/>
        <rFont val="Times New Roman"/>
        <family val="1"/>
      </rPr>
      <t xml:space="preserve"> </t>
    </r>
  </si>
  <si>
    <t xml:space="preserve">darowizna,                                                </t>
  </si>
  <si>
    <t xml:space="preserve">zakup, komunalizacja, zamiana,      przejęcie,  </t>
  </si>
  <si>
    <t>Tabela 12</t>
  </si>
  <si>
    <t>grunt</t>
  </si>
  <si>
    <t xml:space="preserve">Towarzystwo Budownistwa Społecznego Kępno </t>
  </si>
  <si>
    <t>Budynek Dziennego Opiekuna w Krążkowach</t>
  </si>
  <si>
    <t>Budynek Klubu Seniora Centrum Wsparcia Opiekunów w Kępnie</t>
  </si>
  <si>
    <t>Miejsko-Gminny Ośrodek Pomocy Społecznej w Kępnie</t>
  </si>
  <si>
    <t>Tablica Interaktywna</t>
  </si>
  <si>
    <t>Żłobek "Hanulandia" w Hanulinie</t>
  </si>
  <si>
    <t>Komputer przenośny</t>
  </si>
  <si>
    <t>Szkoła Podstawowa Nr 2 w Kępnie</t>
  </si>
  <si>
    <t>Szkoła Podstawowa w Hanulinie</t>
  </si>
  <si>
    <t>Szkoła Podstawowa w Myjomicach</t>
  </si>
  <si>
    <t>Szkoła Podstawowa w Olszowie</t>
  </si>
  <si>
    <t>Szkoła Podstawowa w Kierznie</t>
  </si>
  <si>
    <t>Aparat EEG Biofeedback z Modułem QEEG</t>
  </si>
  <si>
    <t>Przedszkole Samorządowe  w Mikorzynie</t>
  </si>
  <si>
    <t>Interaktywna Podłoga Funfloor Edu</t>
  </si>
  <si>
    <t>zamiana,                                           przekazanie do GDDKiA</t>
  </si>
  <si>
    <t xml:space="preserve">sprzedaż,                  zamiana,    przekształcenie prawa  użytkowania wieczystego w prawo własności                       </t>
  </si>
  <si>
    <t>zamiana,                                                        sprzedaż</t>
  </si>
  <si>
    <t>Budynek mieszkalny (lokal)</t>
  </si>
  <si>
    <t>Kępno, ul. Aleje Marcinkowskiego 15</t>
  </si>
  <si>
    <t>Budynek kultury</t>
  </si>
  <si>
    <t>Kępno, ul. Sikorskiego</t>
  </si>
  <si>
    <t>rozbiórka</t>
  </si>
  <si>
    <t xml:space="preserve">Budynek mieszkalny  </t>
  </si>
  <si>
    <t>Kępno, ul. Sienkiewicza 6</t>
  </si>
  <si>
    <t>Droga gminna</t>
  </si>
  <si>
    <t>likwidacja w celu scalenia z innym środkiem trwałym</t>
  </si>
  <si>
    <t xml:space="preserve">likwidacja  </t>
  </si>
  <si>
    <t>Kserokopiarka</t>
  </si>
  <si>
    <t>Drukarka</t>
  </si>
  <si>
    <t>Urządzenie access point</t>
  </si>
  <si>
    <t>Router</t>
  </si>
  <si>
    <t>Modem</t>
  </si>
  <si>
    <t>Antena</t>
  </si>
  <si>
    <t>Urządzenie odstraszające ptaki</t>
  </si>
  <si>
    <t>Kępno, Park Miejski</t>
  </si>
  <si>
    <t>Piec  węglowy</t>
  </si>
  <si>
    <t>Wyparzacz gastronomiczny</t>
  </si>
  <si>
    <t>Zmywarka</t>
  </si>
  <si>
    <t>Zestaw interaktywny</t>
  </si>
  <si>
    <t>Przedszkole Samorządowe Nr 5 w Kępnie</t>
  </si>
  <si>
    <t xml:space="preserve">Zestaw komputerowy </t>
  </si>
  <si>
    <t>Przedszkole Samorządowe  w Hanulinie</t>
  </si>
  <si>
    <t>Kępińskie Ośrodek Kultury</t>
  </si>
  <si>
    <t>Laptop</t>
  </si>
  <si>
    <t>Budynek Przedszkola Samorządowego Nr 4</t>
  </si>
  <si>
    <t xml:space="preserve">Myjomice </t>
  </si>
  <si>
    <t xml:space="preserve">Budynek Szkoły Podstawowej  </t>
  </si>
  <si>
    <t>Ulica Wiosenna</t>
  </si>
  <si>
    <t>Ulica Letnia</t>
  </si>
  <si>
    <t>Ulica Jesienna</t>
  </si>
  <si>
    <t>Ulica Spółdzielcza</t>
  </si>
  <si>
    <t>Droga za cmentarzem</t>
  </si>
  <si>
    <t>Ulica Dąbrowskiego</t>
  </si>
  <si>
    <t>Droga G859535</t>
  </si>
  <si>
    <t>Przybyszów-Szklarka Mielęcka</t>
  </si>
  <si>
    <t>Drogi G9536 - chodnik</t>
  </si>
  <si>
    <t>Parking</t>
  </si>
  <si>
    <t>Hanulin</t>
  </si>
  <si>
    <t>Boisko</t>
  </si>
  <si>
    <t xml:space="preserve">Przybyszów </t>
  </si>
  <si>
    <t>Budynek Szkoły Podstawowej  Nr 3</t>
  </si>
  <si>
    <t>Wiata piknikowa</t>
  </si>
  <si>
    <t>Ulica Ruchu Oporu</t>
  </si>
  <si>
    <t>Kanalizacja deszczowa</t>
  </si>
  <si>
    <t>Kępno, ul. Ruchu Oporu</t>
  </si>
  <si>
    <t xml:space="preserve">zakup </t>
  </si>
  <si>
    <t>Schodołaz</t>
  </si>
  <si>
    <t>Samochód osobowy Dacia</t>
  </si>
  <si>
    <t>Kępno, Park przy Szpitalu</t>
  </si>
  <si>
    <t>Patelnia</t>
  </si>
  <si>
    <t>Szafa chłodnicza</t>
  </si>
  <si>
    <t>Zmywarka kapturowa</t>
  </si>
  <si>
    <t>Budynek przedszkola - klimatyzacja</t>
  </si>
  <si>
    <t xml:space="preserve">Budynek przedszkola </t>
  </si>
  <si>
    <t>Przedszkole Samorządowe w Hanulinie</t>
  </si>
  <si>
    <t>Piec konwekcyjno-parowy</t>
  </si>
  <si>
    <t>Monitor Samsung 75 cali</t>
  </si>
  <si>
    <t>Zmywarka do naczyń  Mach - Gastro</t>
  </si>
  <si>
    <t>Logotyp podświetlany</t>
  </si>
  <si>
    <t>Oświetlenie zewnetrzne</t>
  </si>
  <si>
    <t>Kocioł gazowy</t>
  </si>
  <si>
    <t>Budynek kina</t>
  </si>
  <si>
    <t>strona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</si>
</sst>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10"/>
      <name val="Arial CE"/>
      <family val="0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sz val="12"/>
      <color rgb="FFFF0000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33" borderId="16" xfId="0" applyFont="1" applyFill="1" applyBorder="1" applyAlignment="1">
      <alignment horizontal="center" vertical="top" wrapText="1"/>
    </xf>
    <xf numFmtId="165" fontId="1" fillId="33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9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4" fontId="11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4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4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44" fontId="12" fillId="0" borderId="10" xfId="0" applyNumberFormat="1" applyFont="1" applyBorder="1" applyAlignment="1">
      <alignment vertical="top"/>
    </xf>
    <xf numFmtId="44" fontId="11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4" fontId="7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165" fontId="2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4" fontId="7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4" fontId="11" fillId="0" borderId="0" xfId="0" applyNumberFormat="1" applyFont="1" applyAlignment="1">
      <alignment/>
    </xf>
    <xf numFmtId="44" fontId="11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/>
    </xf>
    <xf numFmtId="165" fontId="1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3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wrapText="1"/>
    </xf>
    <xf numFmtId="44" fontId="13" fillId="33" borderId="1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44" fontId="13" fillId="0" borderId="18" xfId="0" applyNumberFormat="1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left" vertical="top"/>
    </xf>
    <xf numFmtId="44" fontId="58" fillId="0" borderId="0" xfId="0" applyNumberFormat="1" applyFont="1" applyAlignment="1">
      <alignment horizontal="left" vertical="top"/>
    </xf>
    <xf numFmtId="0" fontId="60" fillId="0" borderId="0" xfId="0" applyFont="1" applyAlignment="1">
      <alignment/>
    </xf>
    <xf numFmtId="44" fontId="59" fillId="0" borderId="0" xfId="0" applyNumberFormat="1" applyFont="1" applyAlignment="1">
      <alignment/>
    </xf>
    <xf numFmtId="0" fontId="58" fillId="0" borderId="0" xfId="0" applyFont="1" applyFill="1" applyAlignment="1">
      <alignment horizontal="center" vertical="top"/>
    </xf>
    <xf numFmtId="0" fontId="7" fillId="0" borderId="19" xfId="0" applyFont="1" applyBorder="1" applyAlignment="1">
      <alignment horizontal="left" vertical="top" wrapText="1"/>
    </xf>
    <xf numFmtId="44" fontId="7" fillId="0" borderId="19" xfId="0" applyNumberFormat="1" applyFont="1" applyBorder="1" applyAlignment="1">
      <alignment vertical="top"/>
    </xf>
    <xf numFmtId="44" fontId="58" fillId="0" borderId="0" xfId="0" applyNumberFormat="1" applyFont="1" applyAlignment="1">
      <alignment/>
    </xf>
    <xf numFmtId="44" fontId="0" fillId="0" borderId="0" xfId="0" applyNumberFormat="1" applyAlignment="1">
      <alignment horizontal="right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65" fontId="13" fillId="33" borderId="10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right" vertical="top"/>
    </xf>
    <xf numFmtId="0" fontId="58" fillId="0" borderId="20" xfId="0" applyFont="1" applyBorder="1" applyAlignment="1">
      <alignment horizontal="left" vertical="top" wrapText="1"/>
    </xf>
    <xf numFmtId="44" fontId="18" fillId="0" borderId="2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58" fillId="0" borderId="11" xfId="0" applyFont="1" applyBorder="1" applyAlignment="1">
      <alignment horizontal="right" vertical="top"/>
    </xf>
    <xf numFmtId="0" fontId="58" fillId="0" borderId="11" xfId="0" applyFont="1" applyBorder="1" applyAlignment="1">
      <alignment horizontal="left" vertical="top" wrapText="1"/>
    </xf>
    <xf numFmtId="44" fontId="18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vertical="top"/>
    </xf>
    <xf numFmtId="44" fontId="11" fillId="0" borderId="0" xfId="0" applyNumberFormat="1" applyFont="1" applyBorder="1" applyAlignment="1">
      <alignment vertical="top"/>
    </xf>
    <xf numFmtId="0" fontId="7" fillId="0" borderId="12" xfId="0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top" wrapText="1"/>
    </xf>
    <xf numFmtId="44" fontId="11" fillId="33" borderId="15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44" fontId="7" fillId="0" borderId="12" xfId="0" applyNumberFormat="1" applyFont="1" applyBorder="1" applyAlignment="1">
      <alignment vertical="top"/>
    </xf>
    <xf numFmtId="44" fontId="7" fillId="0" borderId="12" xfId="0" applyNumberFormat="1" applyFont="1" applyBorder="1" applyAlignment="1">
      <alignment horizontal="left" vertical="top"/>
    </xf>
    <xf numFmtId="44" fontId="18" fillId="0" borderId="0" xfId="0" applyNumberFormat="1" applyFont="1" applyBorder="1" applyAlignment="1">
      <alignment horizontal="right"/>
    </xf>
    <xf numFmtId="44" fontId="58" fillId="0" borderId="0" xfId="0" applyNumberFormat="1" applyFont="1" applyFill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22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4" xfId="0" applyFont="1" applyBorder="1" applyAlignment="1">
      <alignment wrapText="1"/>
    </xf>
    <xf numFmtId="165" fontId="11" fillId="0" borderId="24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1" fillId="0" borderId="23" xfId="0" applyFont="1" applyBorder="1" applyAlignment="1">
      <alignment horizontal="center" vertical="top"/>
    </xf>
    <xf numFmtId="165" fontId="11" fillId="0" borderId="24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25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44" fontId="7" fillId="0" borderId="20" xfId="0" applyNumberFormat="1" applyFont="1" applyBorder="1" applyAlignment="1">
      <alignment vertical="top"/>
    </xf>
    <xf numFmtId="0" fontId="7" fillId="0" borderId="22" xfId="0" applyFont="1" applyFill="1" applyBorder="1" applyAlignment="1">
      <alignment horizontal="center" vertical="top"/>
    </xf>
    <xf numFmtId="0" fontId="7" fillId="0" borderId="22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top" wrapText="1"/>
    </xf>
    <xf numFmtId="44" fontId="7" fillId="0" borderId="22" xfId="0" applyNumberFormat="1" applyFont="1" applyBorder="1" applyAlignment="1">
      <alignment vertical="top"/>
    </xf>
    <xf numFmtId="44" fontId="40" fillId="0" borderId="20" xfId="0" applyNumberFormat="1" applyFont="1" applyBorder="1" applyAlignment="1">
      <alignment horizontal="right" vertical="top"/>
    </xf>
    <xf numFmtId="44" fontId="40" fillId="0" borderId="0" xfId="0" applyNumberFormat="1" applyFont="1" applyBorder="1" applyAlignment="1">
      <alignment horizontal="right" vertical="top"/>
    </xf>
    <xf numFmtId="44" fontId="0" fillId="0" borderId="0" xfId="0" applyNumberFormat="1" applyBorder="1" applyAlignment="1">
      <alignment/>
    </xf>
    <xf numFmtId="0" fontId="7" fillId="0" borderId="19" xfId="0" applyFont="1" applyBorder="1" applyAlignment="1">
      <alignment horizontal="right" vertical="top"/>
    </xf>
    <xf numFmtId="0" fontId="7" fillId="0" borderId="1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4" fontId="12" fillId="0" borderId="12" xfId="0" applyNumberFormat="1" applyFont="1" applyBorder="1" applyAlignment="1">
      <alignment vertical="top"/>
    </xf>
    <xf numFmtId="0" fontId="7" fillId="0" borderId="22" xfId="0" applyFont="1" applyBorder="1" applyAlignment="1">
      <alignment horizontal="right" vertical="top"/>
    </xf>
    <xf numFmtId="0" fontId="7" fillId="0" borderId="22" xfId="0" applyFont="1" applyBorder="1" applyAlignment="1">
      <alignment vertical="top" wrapText="1"/>
    </xf>
    <xf numFmtId="0" fontId="7" fillId="0" borderId="20" xfId="0" applyFont="1" applyBorder="1" applyAlignment="1">
      <alignment horizontal="right" vertical="top"/>
    </xf>
    <xf numFmtId="0" fontId="40" fillId="0" borderId="20" xfId="0" applyFont="1" applyBorder="1" applyAlignment="1">
      <alignment horizontal="righ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0" fillId="0" borderId="0" xfId="0" applyFont="1" applyAlignment="1">
      <alignment horizontal="righ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="60" workbookViewId="0" topLeftCell="A1">
      <selection activeCell="G121" sqref="G121"/>
    </sheetView>
  </sheetViews>
  <sheetFormatPr defaultColWidth="9.00390625" defaultRowHeight="12.75"/>
  <cols>
    <col min="1" max="1" width="4.375" style="0" bestFit="1" customWidth="1"/>
    <col min="2" max="2" width="24.25390625" style="32" customWidth="1"/>
    <col min="3" max="3" width="33.00390625" style="62" customWidth="1"/>
    <col min="4" max="4" width="19.25390625" style="38" customWidth="1"/>
    <col min="5" max="5" width="18.875" style="38" customWidth="1"/>
    <col min="6" max="6" width="18.00390625" style="0" bestFit="1" customWidth="1"/>
    <col min="7" max="7" width="21.25390625" style="0" bestFit="1" customWidth="1"/>
  </cols>
  <sheetData>
    <row r="1" ht="15">
      <c r="E1" s="102" t="s">
        <v>221</v>
      </c>
    </row>
    <row r="2" spans="1:5" s="40" customFormat="1" ht="16.5" thickBot="1">
      <c r="A2" s="136" t="s">
        <v>163</v>
      </c>
      <c r="B2" s="137"/>
      <c r="C2" s="137"/>
      <c r="D2" s="138"/>
      <c r="E2" s="139"/>
    </row>
    <row r="3" spans="1:5" s="111" customFormat="1" ht="16.5" thickBot="1">
      <c r="A3" s="123" t="s">
        <v>3</v>
      </c>
      <c r="B3" s="124" t="s">
        <v>4</v>
      </c>
      <c r="C3" s="125" t="s">
        <v>70</v>
      </c>
      <c r="D3" s="126" t="s">
        <v>71</v>
      </c>
      <c r="E3" s="127" t="s">
        <v>173</v>
      </c>
    </row>
    <row r="4" spans="1:7" s="50" customFormat="1" ht="63">
      <c r="A4" s="121" t="s">
        <v>0</v>
      </c>
      <c r="B4" s="122" t="s">
        <v>149</v>
      </c>
      <c r="C4" s="48" t="s">
        <v>60</v>
      </c>
      <c r="D4" s="49">
        <v>115549</v>
      </c>
      <c r="E4" s="122" t="s">
        <v>229</v>
      </c>
      <c r="F4" s="51" t="s">
        <v>34</v>
      </c>
      <c r="G4" s="51" t="s">
        <v>34</v>
      </c>
    </row>
    <row r="5" spans="1:7" s="92" customFormat="1" ht="15.75">
      <c r="A5" s="121" t="s">
        <v>1</v>
      </c>
      <c r="B5" s="48" t="s">
        <v>149</v>
      </c>
      <c r="C5" s="48" t="s">
        <v>69</v>
      </c>
      <c r="D5" s="52">
        <v>18800</v>
      </c>
      <c r="E5" s="48" t="s">
        <v>177</v>
      </c>
      <c r="F5" s="93" t="s">
        <v>34</v>
      </c>
      <c r="G5" s="93" t="s">
        <v>34</v>
      </c>
    </row>
    <row r="6" spans="1:6" s="40" customFormat="1" ht="15.75">
      <c r="A6" s="121" t="s">
        <v>2</v>
      </c>
      <c r="B6" s="48" t="s">
        <v>149</v>
      </c>
      <c r="C6" s="48" t="s">
        <v>222</v>
      </c>
      <c r="D6" s="52">
        <v>8000</v>
      </c>
      <c r="E6" s="48" t="s">
        <v>174</v>
      </c>
      <c r="F6" s="57" t="s">
        <v>34</v>
      </c>
    </row>
    <row r="7" spans="1:6" s="40" customFormat="1" ht="15.75">
      <c r="A7" s="121" t="s">
        <v>7</v>
      </c>
      <c r="B7" s="48" t="s">
        <v>149</v>
      </c>
      <c r="C7" s="48" t="s">
        <v>223</v>
      </c>
      <c r="D7" s="129">
        <v>4581</v>
      </c>
      <c r="E7" s="48" t="s">
        <v>177</v>
      </c>
      <c r="F7" s="57" t="s">
        <v>34</v>
      </c>
    </row>
    <row r="8" spans="1:6" s="50" customFormat="1" ht="47.25">
      <c r="A8" s="121" t="s">
        <v>8</v>
      </c>
      <c r="B8" s="48" t="s">
        <v>149</v>
      </c>
      <c r="C8" s="48" t="s">
        <v>86</v>
      </c>
      <c r="D8" s="49">
        <v>2230</v>
      </c>
      <c r="E8" s="48" t="s">
        <v>224</v>
      </c>
      <c r="F8" s="51" t="s">
        <v>34</v>
      </c>
    </row>
    <row r="9" spans="1:5" s="50" customFormat="1" ht="15.75">
      <c r="A9" s="121" t="s">
        <v>9</v>
      </c>
      <c r="B9" s="48" t="s">
        <v>149</v>
      </c>
      <c r="C9" s="48" t="s">
        <v>111</v>
      </c>
      <c r="D9" s="49">
        <v>2210</v>
      </c>
      <c r="E9" s="48" t="s">
        <v>225</v>
      </c>
    </row>
    <row r="10" spans="1:5" s="50" customFormat="1" ht="15.75">
      <c r="A10" s="121" t="s">
        <v>10</v>
      </c>
      <c r="B10" s="48" t="s">
        <v>149</v>
      </c>
      <c r="C10" s="48" t="s">
        <v>61</v>
      </c>
      <c r="D10" s="49">
        <v>1920</v>
      </c>
      <c r="E10" s="48" t="s">
        <v>225</v>
      </c>
    </row>
    <row r="11" spans="1:5" s="50" customFormat="1" ht="63">
      <c r="A11" s="121" t="s">
        <v>11</v>
      </c>
      <c r="B11" s="48" t="s">
        <v>149</v>
      </c>
      <c r="C11" s="48" t="s">
        <v>141</v>
      </c>
      <c r="D11" s="49">
        <v>255103</v>
      </c>
      <c r="E11" s="48" t="s">
        <v>226</v>
      </c>
    </row>
    <row r="12" spans="1:7" s="50" customFormat="1" ht="15.75">
      <c r="A12" s="121" t="s">
        <v>12</v>
      </c>
      <c r="B12" s="48" t="s">
        <v>149</v>
      </c>
      <c r="C12" s="48" t="s">
        <v>130</v>
      </c>
      <c r="D12" s="49">
        <v>2960</v>
      </c>
      <c r="E12" s="48" t="s">
        <v>227</v>
      </c>
      <c r="G12" s="51" t="s">
        <v>34</v>
      </c>
    </row>
    <row r="13" spans="1:7" s="50" customFormat="1" ht="15.75">
      <c r="A13" s="121" t="s">
        <v>13</v>
      </c>
      <c r="B13" s="48" t="s">
        <v>149</v>
      </c>
      <c r="C13" s="48" t="s">
        <v>128</v>
      </c>
      <c r="D13" s="49">
        <v>2340</v>
      </c>
      <c r="E13" s="48" t="s">
        <v>227</v>
      </c>
      <c r="G13" s="51" t="s">
        <v>34</v>
      </c>
    </row>
    <row r="14" spans="1:7" s="50" customFormat="1" ht="15.75">
      <c r="A14" s="121" t="s">
        <v>14</v>
      </c>
      <c r="B14" s="48" t="s">
        <v>149</v>
      </c>
      <c r="C14" s="48" t="s">
        <v>87</v>
      </c>
      <c r="D14" s="49">
        <v>1970</v>
      </c>
      <c r="E14" s="48" t="s">
        <v>227</v>
      </c>
      <c r="G14" s="51" t="s">
        <v>34</v>
      </c>
    </row>
    <row r="15" spans="1:7" s="50" customFormat="1" ht="15.75">
      <c r="A15" s="121" t="s">
        <v>15</v>
      </c>
      <c r="B15" s="48" t="s">
        <v>149</v>
      </c>
      <c r="C15" s="48" t="s">
        <v>68</v>
      </c>
      <c r="D15" s="49">
        <v>16200</v>
      </c>
      <c r="E15" s="48" t="s">
        <v>228</v>
      </c>
      <c r="G15" s="51" t="s">
        <v>34</v>
      </c>
    </row>
    <row r="16" spans="1:5" s="90" customFormat="1" ht="47.25">
      <c r="A16" s="121" t="s">
        <v>13</v>
      </c>
      <c r="B16" s="53" t="s">
        <v>234</v>
      </c>
      <c r="C16" s="48" t="s">
        <v>253</v>
      </c>
      <c r="D16" s="52">
        <v>4193343.56</v>
      </c>
      <c r="E16" s="110" t="s">
        <v>171</v>
      </c>
    </row>
    <row r="17" spans="1:5" s="90" customFormat="1" ht="15.75">
      <c r="A17" s="47" t="s">
        <v>14</v>
      </c>
      <c r="B17" s="53" t="s">
        <v>179</v>
      </c>
      <c r="C17" s="48" t="s">
        <v>222</v>
      </c>
      <c r="D17" s="52">
        <v>48769.5</v>
      </c>
      <c r="E17" s="110" t="s">
        <v>181</v>
      </c>
    </row>
    <row r="18" spans="1:5" s="90" customFormat="1" ht="15.75">
      <c r="A18" s="47" t="s">
        <v>15</v>
      </c>
      <c r="B18" s="53" t="s">
        <v>179</v>
      </c>
      <c r="C18" s="48" t="s">
        <v>180</v>
      </c>
      <c r="D18" s="52">
        <v>54115.05</v>
      </c>
      <c r="E18" s="110" t="s">
        <v>181</v>
      </c>
    </row>
    <row r="19" spans="1:5" s="90" customFormat="1" ht="15.75">
      <c r="A19" s="47" t="s">
        <v>16</v>
      </c>
      <c r="B19" s="53" t="s">
        <v>179</v>
      </c>
      <c r="C19" s="48" t="s">
        <v>86</v>
      </c>
      <c r="D19" s="52">
        <v>38999.99</v>
      </c>
      <c r="E19" s="110" t="s">
        <v>181</v>
      </c>
    </row>
    <row r="20" spans="1:5" s="90" customFormat="1" ht="15.75">
      <c r="A20" s="47" t="s">
        <v>17</v>
      </c>
      <c r="B20" s="53" t="s">
        <v>152</v>
      </c>
      <c r="C20" s="48" t="s">
        <v>141</v>
      </c>
      <c r="D20" s="52">
        <v>99888.27</v>
      </c>
      <c r="E20" s="53" t="s">
        <v>181</v>
      </c>
    </row>
    <row r="21" spans="1:5" s="90" customFormat="1" ht="15.75">
      <c r="A21" s="121" t="s">
        <v>18</v>
      </c>
      <c r="B21" s="53" t="s">
        <v>152</v>
      </c>
      <c r="C21" s="48" t="s">
        <v>130</v>
      </c>
      <c r="D21" s="52">
        <v>49900</v>
      </c>
      <c r="E21" s="53" t="s">
        <v>181</v>
      </c>
    </row>
    <row r="22" spans="1:5" s="90" customFormat="1" ht="15.75">
      <c r="A22" s="121" t="s">
        <v>18</v>
      </c>
      <c r="B22" s="53" t="s">
        <v>152</v>
      </c>
      <c r="C22" s="48" t="s">
        <v>176</v>
      </c>
      <c r="D22" s="52">
        <v>98494.41</v>
      </c>
      <c r="E22" s="53" t="s">
        <v>181</v>
      </c>
    </row>
    <row r="23" spans="1:5" s="90" customFormat="1" ht="31.5">
      <c r="A23" s="47" t="s">
        <v>19</v>
      </c>
      <c r="B23" s="53" t="s">
        <v>277</v>
      </c>
      <c r="C23" s="48" t="s">
        <v>60</v>
      </c>
      <c r="D23" s="52">
        <v>34655.6</v>
      </c>
      <c r="E23" s="53" t="s">
        <v>181</v>
      </c>
    </row>
    <row r="24" spans="1:5" s="90" customFormat="1" ht="31.5">
      <c r="A24" s="47" t="s">
        <v>20</v>
      </c>
      <c r="B24" s="53" t="s">
        <v>293</v>
      </c>
      <c r="C24" s="48" t="s">
        <v>60</v>
      </c>
      <c r="D24" s="52">
        <v>45758.1</v>
      </c>
      <c r="E24" s="53" t="s">
        <v>181</v>
      </c>
    </row>
    <row r="25" spans="1:5" s="90" customFormat="1" ht="31.5">
      <c r="A25" s="121" t="s">
        <v>21</v>
      </c>
      <c r="B25" s="53" t="s">
        <v>279</v>
      </c>
      <c r="C25" s="48" t="s">
        <v>278</v>
      </c>
      <c r="D25" s="52">
        <v>11992.5</v>
      </c>
      <c r="E25" s="53" t="s">
        <v>181</v>
      </c>
    </row>
    <row r="26" spans="1:5" s="90" customFormat="1" ht="15.75">
      <c r="A26" s="47" t="s">
        <v>22</v>
      </c>
      <c r="B26" s="53" t="s">
        <v>280</v>
      </c>
      <c r="C26" s="48" t="s">
        <v>60</v>
      </c>
      <c r="D26" s="52">
        <v>189752.28</v>
      </c>
      <c r="E26" s="110" t="s">
        <v>171</v>
      </c>
    </row>
    <row r="27" spans="1:5" s="90" customFormat="1" ht="15.75">
      <c r="A27" s="47" t="s">
        <v>24</v>
      </c>
      <c r="B27" s="53" t="s">
        <v>281</v>
      </c>
      <c r="C27" s="48" t="s">
        <v>60</v>
      </c>
      <c r="D27" s="52">
        <v>256213.56</v>
      </c>
      <c r="E27" s="110" t="s">
        <v>171</v>
      </c>
    </row>
    <row r="28" spans="1:5" s="90" customFormat="1" ht="15.75">
      <c r="A28" s="121" t="s">
        <v>25</v>
      </c>
      <c r="B28" s="53" t="s">
        <v>282</v>
      </c>
      <c r="C28" s="48" t="s">
        <v>60</v>
      </c>
      <c r="D28" s="52">
        <v>69034.16</v>
      </c>
      <c r="E28" s="110" t="s">
        <v>203</v>
      </c>
    </row>
    <row r="29" spans="1:5" s="90" customFormat="1" ht="15.75">
      <c r="A29" s="47" t="s">
        <v>26</v>
      </c>
      <c r="B29" s="53" t="s">
        <v>283</v>
      </c>
      <c r="C29" s="48" t="s">
        <v>60</v>
      </c>
      <c r="D29" s="52">
        <v>150000</v>
      </c>
      <c r="E29" s="110" t="s">
        <v>171</v>
      </c>
    </row>
    <row r="30" spans="1:5" s="90" customFormat="1" ht="15.75">
      <c r="A30" s="47" t="s">
        <v>27</v>
      </c>
      <c r="B30" s="53" t="s">
        <v>284</v>
      </c>
      <c r="C30" s="48" t="s">
        <v>60</v>
      </c>
      <c r="D30" s="52">
        <v>593400</v>
      </c>
      <c r="E30" s="110" t="s">
        <v>171</v>
      </c>
    </row>
    <row r="31" spans="1:5" s="90" customFormat="1" ht="19.5" customHeight="1">
      <c r="A31" s="121" t="s">
        <v>28</v>
      </c>
      <c r="B31" s="53" t="s">
        <v>285</v>
      </c>
      <c r="C31" s="48" t="s">
        <v>60</v>
      </c>
      <c r="D31" s="52">
        <v>77703.87</v>
      </c>
      <c r="E31" s="110" t="s">
        <v>171</v>
      </c>
    </row>
    <row r="32" spans="1:5" s="90" customFormat="1" ht="19.5" customHeight="1">
      <c r="A32" s="121"/>
      <c r="B32" s="53" t="s">
        <v>295</v>
      </c>
      <c r="C32" s="48" t="s">
        <v>60</v>
      </c>
      <c r="D32" s="52">
        <v>1841046.51</v>
      </c>
      <c r="E32" s="110" t="s">
        <v>171</v>
      </c>
    </row>
    <row r="33" spans="1:5" s="90" customFormat="1" ht="16.5" customHeight="1">
      <c r="A33" s="47" t="s">
        <v>29</v>
      </c>
      <c r="B33" s="53" t="s">
        <v>182</v>
      </c>
      <c r="C33" s="48" t="s">
        <v>141</v>
      </c>
      <c r="D33" s="52">
        <v>223111.98</v>
      </c>
      <c r="E33" s="110" t="s">
        <v>171</v>
      </c>
    </row>
    <row r="34" spans="1:5" s="90" customFormat="1" ht="16.5" customHeight="1">
      <c r="A34" s="47" t="s">
        <v>29</v>
      </c>
      <c r="B34" s="53" t="s">
        <v>182</v>
      </c>
      <c r="C34" s="48" t="s">
        <v>141</v>
      </c>
      <c r="D34" s="52">
        <v>352360.97</v>
      </c>
      <c r="E34" s="110" t="s">
        <v>171</v>
      </c>
    </row>
    <row r="35" spans="1:5" s="90" customFormat="1" ht="16.5" customHeight="1">
      <c r="A35" s="47" t="s">
        <v>29</v>
      </c>
      <c r="B35" s="53" t="s">
        <v>286</v>
      </c>
      <c r="C35" s="48" t="s">
        <v>68</v>
      </c>
      <c r="D35" s="52">
        <v>32499.99</v>
      </c>
      <c r="E35" s="110" t="s">
        <v>171</v>
      </c>
    </row>
    <row r="36" spans="1:7" s="92" customFormat="1" ht="15.75">
      <c r="A36" s="47" t="s">
        <v>30</v>
      </c>
      <c r="B36" s="87" t="s">
        <v>155</v>
      </c>
      <c r="C36" s="48" t="s">
        <v>287</v>
      </c>
      <c r="D36" s="54">
        <v>684003.57</v>
      </c>
      <c r="E36" s="110" t="s">
        <v>171</v>
      </c>
      <c r="G36" s="93" t="s">
        <v>34</v>
      </c>
    </row>
    <row r="37" spans="1:5" s="92" customFormat="1" ht="15.75">
      <c r="A37" s="121" t="s">
        <v>31</v>
      </c>
      <c r="B37" s="87" t="s">
        <v>207</v>
      </c>
      <c r="C37" s="48" t="s">
        <v>130</v>
      </c>
      <c r="D37" s="54">
        <v>25000</v>
      </c>
      <c r="E37" s="110" t="s">
        <v>206</v>
      </c>
    </row>
    <row r="38" spans="1:7" s="92" customFormat="1" ht="15.75">
      <c r="A38" s="47" t="s">
        <v>32</v>
      </c>
      <c r="B38" s="87" t="s">
        <v>183</v>
      </c>
      <c r="C38" s="48" t="s">
        <v>223</v>
      </c>
      <c r="D38" s="52">
        <v>27474.16</v>
      </c>
      <c r="E38" s="110" t="s">
        <v>206</v>
      </c>
      <c r="G38" s="93" t="s">
        <v>34</v>
      </c>
    </row>
    <row r="39" spans="1:5" s="92" customFormat="1" ht="15.75">
      <c r="A39" s="112"/>
      <c r="B39" s="113"/>
      <c r="C39" s="113"/>
      <c r="D39" s="114" t="s">
        <v>34</v>
      </c>
      <c r="E39" s="114" t="s">
        <v>167</v>
      </c>
    </row>
    <row r="40" spans="1:5" s="92" customFormat="1" ht="16.5" thickBot="1">
      <c r="A40" s="116"/>
      <c r="B40" s="117"/>
      <c r="C40" s="117"/>
      <c r="D40" s="118"/>
      <c r="E40" s="119"/>
    </row>
    <row r="41" spans="1:5" s="111" customFormat="1" ht="32.25" customHeight="1" thickBot="1">
      <c r="A41" s="123" t="s">
        <v>3</v>
      </c>
      <c r="B41" s="124" t="s">
        <v>4</v>
      </c>
      <c r="C41" s="124" t="s">
        <v>70</v>
      </c>
      <c r="D41" s="126" t="s">
        <v>71</v>
      </c>
      <c r="E41" s="127" t="s">
        <v>173</v>
      </c>
    </row>
    <row r="42" spans="1:5" s="92" customFormat="1" ht="15.75">
      <c r="A42" s="47" t="s">
        <v>33</v>
      </c>
      <c r="B42" s="87" t="s">
        <v>288</v>
      </c>
      <c r="C42" s="48" t="s">
        <v>130</v>
      </c>
      <c r="D42" s="52">
        <v>17896.5</v>
      </c>
      <c r="E42" s="110" t="s">
        <v>206</v>
      </c>
    </row>
    <row r="43" spans="1:5" s="90" customFormat="1" ht="15.75">
      <c r="A43" s="121" t="s">
        <v>35</v>
      </c>
      <c r="B43" s="87" t="s">
        <v>289</v>
      </c>
      <c r="C43" s="48" t="s">
        <v>290</v>
      </c>
      <c r="D43" s="52">
        <v>4403.4</v>
      </c>
      <c r="E43" s="110" t="s">
        <v>171</v>
      </c>
    </row>
    <row r="44" spans="1:5" s="90" customFormat="1" ht="15.75">
      <c r="A44" s="121"/>
      <c r="B44" s="87" t="s">
        <v>296</v>
      </c>
      <c r="C44" s="48" t="s">
        <v>297</v>
      </c>
      <c r="D44" s="52">
        <v>1039608.57</v>
      </c>
      <c r="E44" s="110" t="s">
        <v>171</v>
      </c>
    </row>
    <row r="45" spans="1:5" s="90" customFormat="1" ht="15.75">
      <c r="A45" s="121"/>
      <c r="B45" s="87" t="s">
        <v>156</v>
      </c>
      <c r="C45" s="48" t="s">
        <v>297</v>
      </c>
      <c r="D45" s="52">
        <v>74675.07</v>
      </c>
      <c r="E45" s="110" t="s">
        <v>171</v>
      </c>
    </row>
    <row r="46" spans="1:5" s="90" customFormat="1" ht="15.75">
      <c r="A46" s="47" t="s">
        <v>36</v>
      </c>
      <c r="B46" s="87" t="s">
        <v>291</v>
      </c>
      <c r="C46" s="48" t="s">
        <v>63</v>
      </c>
      <c r="D46" s="52">
        <v>15036.75</v>
      </c>
      <c r="E46" s="110" t="s">
        <v>206</v>
      </c>
    </row>
    <row r="47" spans="1:5" s="90" customFormat="1" ht="15.75">
      <c r="A47" s="47" t="s">
        <v>37</v>
      </c>
      <c r="B47" s="87" t="s">
        <v>210</v>
      </c>
      <c r="C47" s="48" t="s">
        <v>86</v>
      </c>
      <c r="D47" s="52">
        <v>51184.81</v>
      </c>
      <c r="E47" s="110" t="s">
        <v>171</v>
      </c>
    </row>
    <row r="48" spans="1:5" s="90" customFormat="1" ht="15.75">
      <c r="A48" s="121" t="s">
        <v>38</v>
      </c>
      <c r="B48" s="87" t="s">
        <v>215</v>
      </c>
      <c r="C48" s="48" t="s">
        <v>292</v>
      </c>
      <c r="D48" s="52">
        <v>15363.54</v>
      </c>
      <c r="E48" s="110" t="s">
        <v>171</v>
      </c>
    </row>
    <row r="49" spans="1:5" s="90" customFormat="1" ht="15.75">
      <c r="A49" s="47" t="s">
        <v>39</v>
      </c>
      <c r="B49" s="87" t="s">
        <v>294</v>
      </c>
      <c r="C49" s="48" t="s">
        <v>290</v>
      </c>
      <c r="D49" s="52">
        <v>40982.99</v>
      </c>
      <c r="E49" s="110" t="s">
        <v>171</v>
      </c>
    </row>
    <row r="50" spans="1:5" s="90" customFormat="1" ht="15.75">
      <c r="A50" s="47" t="s">
        <v>40</v>
      </c>
      <c r="B50" s="87" t="s">
        <v>209</v>
      </c>
      <c r="C50" s="48" t="s">
        <v>292</v>
      </c>
      <c r="D50" s="52">
        <v>18000</v>
      </c>
      <c r="E50" s="110" t="s">
        <v>171</v>
      </c>
    </row>
    <row r="51" spans="1:5" s="90" customFormat="1" ht="15.75">
      <c r="A51" s="121" t="s">
        <v>43</v>
      </c>
      <c r="B51" s="48" t="s">
        <v>238</v>
      </c>
      <c r="C51" s="48" t="s">
        <v>213</v>
      </c>
      <c r="D51" s="52">
        <v>2964.3</v>
      </c>
      <c r="E51" s="110" t="s">
        <v>298</v>
      </c>
    </row>
    <row r="52" spans="1:5" s="90" customFormat="1" ht="15.75">
      <c r="A52" s="47" t="s">
        <v>44</v>
      </c>
      <c r="B52" s="48" t="s">
        <v>238</v>
      </c>
      <c r="C52" s="48" t="s">
        <v>213</v>
      </c>
      <c r="D52" s="52">
        <v>2964.3</v>
      </c>
      <c r="E52" s="110" t="s">
        <v>298</v>
      </c>
    </row>
    <row r="53" spans="1:5" s="90" customFormat="1" ht="15.75">
      <c r="A53" s="47" t="s">
        <v>45</v>
      </c>
      <c r="B53" s="48" t="s">
        <v>238</v>
      </c>
      <c r="C53" s="48" t="s">
        <v>213</v>
      </c>
      <c r="D53" s="52">
        <v>2964.3</v>
      </c>
      <c r="E53" s="110" t="s">
        <v>298</v>
      </c>
    </row>
    <row r="54" spans="1:7" s="92" customFormat="1" ht="15.75">
      <c r="A54" s="121" t="s">
        <v>46</v>
      </c>
      <c r="B54" s="48" t="s">
        <v>238</v>
      </c>
      <c r="C54" s="48" t="s">
        <v>213</v>
      </c>
      <c r="D54" s="52">
        <v>2964.3</v>
      </c>
      <c r="E54" s="110" t="s">
        <v>298</v>
      </c>
      <c r="G54" s="93" t="s">
        <v>34</v>
      </c>
    </row>
    <row r="55" spans="1:5" s="92" customFormat="1" ht="15.75">
      <c r="A55" s="47" t="s">
        <v>47</v>
      </c>
      <c r="B55" s="48" t="s">
        <v>238</v>
      </c>
      <c r="C55" s="48" t="s">
        <v>213</v>
      </c>
      <c r="D55" s="52">
        <v>2964.3</v>
      </c>
      <c r="E55" s="110" t="s">
        <v>298</v>
      </c>
    </row>
    <row r="56" spans="1:5" s="90" customFormat="1" ht="15.75">
      <c r="A56" s="47" t="s">
        <v>134</v>
      </c>
      <c r="B56" s="48" t="s">
        <v>238</v>
      </c>
      <c r="C56" s="48" t="s">
        <v>213</v>
      </c>
      <c r="D56" s="52">
        <v>2964.3</v>
      </c>
      <c r="E56" s="110" t="s">
        <v>298</v>
      </c>
    </row>
    <row r="57" spans="1:5" s="90" customFormat="1" ht="15.75">
      <c r="A57" s="121" t="s">
        <v>135</v>
      </c>
      <c r="B57" s="48" t="s">
        <v>238</v>
      </c>
      <c r="C57" s="48" t="s">
        <v>213</v>
      </c>
      <c r="D57" s="52">
        <v>2964.3</v>
      </c>
      <c r="E57" s="110" t="s">
        <v>298</v>
      </c>
    </row>
    <row r="58" spans="1:5" s="90" customFormat="1" ht="15.75">
      <c r="A58" s="47" t="s">
        <v>136</v>
      </c>
      <c r="B58" s="48" t="s">
        <v>238</v>
      </c>
      <c r="C58" s="48" t="s">
        <v>213</v>
      </c>
      <c r="D58" s="52">
        <v>2964.3</v>
      </c>
      <c r="E58" s="110" t="s">
        <v>298</v>
      </c>
    </row>
    <row r="59" spans="1:5" s="90" customFormat="1" ht="15.75">
      <c r="A59" s="47" t="s">
        <v>137</v>
      </c>
      <c r="B59" s="48" t="s">
        <v>238</v>
      </c>
      <c r="C59" s="48" t="s">
        <v>213</v>
      </c>
      <c r="D59" s="52">
        <v>2964.3</v>
      </c>
      <c r="E59" s="110" t="s">
        <v>298</v>
      </c>
    </row>
    <row r="60" spans="1:5" s="92" customFormat="1" ht="15.75">
      <c r="A60" s="121" t="s">
        <v>140</v>
      </c>
      <c r="B60" s="48" t="s">
        <v>238</v>
      </c>
      <c r="C60" s="48" t="s">
        <v>213</v>
      </c>
      <c r="D60" s="52">
        <v>2964.3</v>
      </c>
      <c r="E60" s="110" t="s">
        <v>298</v>
      </c>
    </row>
    <row r="61" spans="1:5" s="90" customFormat="1" ht="15.75">
      <c r="A61" s="47" t="s">
        <v>142</v>
      </c>
      <c r="B61" s="48" t="s">
        <v>238</v>
      </c>
      <c r="C61" s="48" t="s">
        <v>213</v>
      </c>
      <c r="D61" s="52">
        <v>2964.3</v>
      </c>
      <c r="E61" s="110" t="s">
        <v>298</v>
      </c>
    </row>
    <row r="62" spans="1:5" s="92" customFormat="1" ht="15.75">
      <c r="A62" s="121" t="s">
        <v>142</v>
      </c>
      <c r="B62" s="48" t="s">
        <v>238</v>
      </c>
      <c r="C62" s="48" t="s">
        <v>213</v>
      </c>
      <c r="D62" s="52">
        <v>2964.3</v>
      </c>
      <c r="E62" s="110" t="s">
        <v>298</v>
      </c>
    </row>
    <row r="63" spans="1:5" s="92" customFormat="1" ht="15.75">
      <c r="A63" s="47" t="s">
        <v>143</v>
      </c>
      <c r="B63" s="48" t="s">
        <v>238</v>
      </c>
      <c r="C63" s="48" t="s">
        <v>213</v>
      </c>
      <c r="D63" s="52">
        <v>2964.3</v>
      </c>
      <c r="E63" s="110" t="s">
        <v>298</v>
      </c>
    </row>
    <row r="64" spans="1:5" s="92" customFormat="1" ht="15.75">
      <c r="A64" s="47" t="s">
        <v>144</v>
      </c>
      <c r="B64" s="48" t="s">
        <v>238</v>
      </c>
      <c r="C64" s="48" t="s">
        <v>213</v>
      </c>
      <c r="D64" s="52">
        <v>2964.3</v>
      </c>
      <c r="E64" s="110" t="s">
        <v>298</v>
      </c>
    </row>
    <row r="65" spans="1:7" s="92" customFormat="1" ht="15.75">
      <c r="A65" s="47" t="s">
        <v>145</v>
      </c>
      <c r="B65" s="48" t="s">
        <v>238</v>
      </c>
      <c r="C65" s="48" t="s">
        <v>213</v>
      </c>
      <c r="D65" s="52">
        <v>2964.3</v>
      </c>
      <c r="E65" s="110" t="s">
        <v>298</v>
      </c>
      <c r="G65" s="93">
        <f>SUM(D65:D75)</f>
        <v>134316.3</v>
      </c>
    </row>
    <row r="66" spans="1:5" s="92" customFormat="1" ht="15.75">
      <c r="A66" s="121" t="s">
        <v>146</v>
      </c>
      <c r="B66" s="48" t="s">
        <v>238</v>
      </c>
      <c r="C66" s="48" t="s">
        <v>213</v>
      </c>
      <c r="D66" s="52">
        <v>2964.3</v>
      </c>
      <c r="E66" s="110" t="s">
        <v>298</v>
      </c>
    </row>
    <row r="67" spans="1:5" s="92" customFormat="1" ht="15.75">
      <c r="A67" s="47" t="s">
        <v>147</v>
      </c>
      <c r="B67" s="48" t="s">
        <v>238</v>
      </c>
      <c r="C67" s="48" t="s">
        <v>213</v>
      </c>
      <c r="D67" s="52">
        <v>2964.3</v>
      </c>
      <c r="E67" s="110" t="s">
        <v>298</v>
      </c>
    </row>
    <row r="68" spans="1:5" s="92" customFormat="1" ht="15.75">
      <c r="A68" s="47" t="s">
        <v>160</v>
      </c>
      <c r="B68" s="48" t="s">
        <v>238</v>
      </c>
      <c r="C68" s="48" t="s">
        <v>213</v>
      </c>
      <c r="D68" s="52">
        <v>2964.3</v>
      </c>
      <c r="E68" s="110" t="s">
        <v>298</v>
      </c>
    </row>
    <row r="69" spans="1:5" s="92" customFormat="1" ht="15.75">
      <c r="A69" s="121" t="s">
        <v>148</v>
      </c>
      <c r="B69" s="48" t="s">
        <v>238</v>
      </c>
      <c r="C69" s="48" t="s">
        <v>213</v>
      </c>
      <c r="D69" s="52">
        <v>2964.3</v>
      </c>
      <c r="E69" s="110" t="s">
        <v>298</v>
      </c>
    </row>
    <row r="70" spans="1:5" s="92" customFormat="1" ht="15.75">
      <c r="A70" s="47" t="s">
        <v>159</v>
      </c>
      <c r="B70" s="48" t="s">
        <v>238</v>
      </c>
      <c r="C70" s="48" t="s">
        <v>213</v>
      </c>
      <c r="D70" s="52">
        <v>2964.3</v>
      </c>
      <c r="E70" s="110" t="s">
        <v>298</v>
      </c>
    </row>
    <row r="71" spans="1:5" s="92" customFormat="1" ht="31.5">
      <c r="A71" s="47" t="s">
        <v>154</v>
      </c>
      <c r="B71" s="48" t="s">
        <v>244</v>
      </c>
      <c r="C71" s="48" t="s">
        <v>213</v>
      </c>
      <c r="D71" s="52">
        <v>20450</v>
      </c>
      <c r="E71" s="110" t="s">
        <v>298</v>
      </c>
    </row>
    <row r="72" spans="1:5" s="92" customFormat="1" ht="31.5">
      <c r="A72" s="121" t="s">
        <v>161</v>
      </c>
      <c r="B72" s="48" t="s">
        <v>246</v>
      </c>
      <c r="C72" s="48" t="s">
        <v>213</v>
      </c>
      <c r="D72" s="52">
        <v>7490</v>
      </c>
      <c r="E72" s="110" t="s">
        <v>298</v>
      </c>
    </row>
    <row r="73" spans="1:5" s="92" customFormat="1" ht="15.75">
      <c r="A73" s="47" t="s">
        <v>162</v>
      </c>
      <c r="B73" s="53" t="s">
        <v>299</v>
      </c>
      <c r="C73" s="48" t="s">
        <v>213</v>
      </c>
      <c r="D73" s="52">
        <v>11340</v>
      </c>
      <c r="E73" s="110" t="s">
        <v>298</v>
      </c>
    </row>
    <row r="74" spans="1:7" s="92" customFormat="1" ht="31.5">
      <c r="A74" s="47" t="s">
        <v>184</v>
      </c>
      <c r="B74" s="53" t="s">
        <v>300</v>
      </c>
      <c r="C74" s="48" t="s">
        <v>213</v>
      </c>
      <c r="D74" s="52">
        <v>66180.5</v>
      </c>
      <c r="E74" s="110" t="s">
        <v>298</v>
      </c>
      <c r="G74" s="93" t="s">
        <v>34</v>
      </c>
    </row>
    <row r="75" spans="1:7" s="92" customFormat="1" ht="15.75">
      <c r="A75" s="121" t="s">
        <v>185</v>
      </c>
      <c r="B75" s="53" t="s">
        <v>214</v>
      </c>
      <c r="C75" s="48" t="s">
        <v>157</v>
      </c>
      <c r="D75" s="98">
        <v>11070</v>
      </c>
      <c r="E75" s="110" t="s">
        <v>171</v>
      </c>
      <c r="G75" s="93">
        <f>SUM(D77:D82)</f>
        <v>161764.61</v>
      </c>
    </row>
    <row r="76" spans="1:5" s="92" customFormat="1" ht="15.75">
      <c r="A76" s="47" t="s">
        <v>186</v>
      </c>
      <c r="B76" s="53" t="s">
        <v>214</v>
      </c>
      <c r="C76" s="48" t="s">
        <v>301</v>
      </c>
      <c r="D76" s="98">
        <v>54751.39</v>
      </c>
      <c r="E76" s="110" t="s">
        <v>171</v>
      </c>
    </row>
    <row r="77" spans="1:5" s="92" customFormat="1" ht="15.75">
      <c r="A77" s="47" t="s">
        <v>187</v>
      </c>
      <c r="B77" s="53" t="s">
        <v>214</v>
      </c>
      <c r="C77" s="48" t="s">
        <v>157</v>
      </c>
      <c r="D77" s="98">
        <v>45027.02</v>
      </c>
      <c r="E77" s="110" t="s">
        <v>171</v>
      </c>
    </row>
    <row r="78" spans="1:5" s="92" customFormat="1" ht="15.75">
      <c r="A78" s="121" t="s">
        <v>188</v>
      </c>
      <c r="B78" s="53" t="s">
        <v>214</v>
      </c>
      <c r="C78" s="48" t="s">
        <v>223</v>
      </c>
      <c r="D78" s="98">
        <v>53637.02</v>
      </c>
      <c r="E78" s="110" t="s">
        <v>171</v>
      </c>
    </row>
    <row r="79" spans="1:5" s="92" customFormat="1" ht="15.75">
      <c r="A79" s="47" t="s">
        <v>189</v>
      </c>
      <c r="B79" s="53" t="s">
        <v>214</v>
      </c>
      <c r="C79" s="48" t="s">
        <v>290</v>
      </c>
      <c r="D79" s="98">
        <v>21017</v>
      </c>
      <c r="E79" s="110" t="s">
        <v>171</v>
      </c>
    </row>
    <row r="80" spans="1:5" s="92" customFormat="1" ht="15.75">
      <c r="A80" s="47" t="s">
        <v>190</v>
      </c>
      <c r="B80" s="53" t="s">
        <v>214</v>
      </c>
      <c r="C80" s="48" t="s">
        <v>211</v>
      </c>
      <c r="D80" s="98">
        <v>34184.57</v>
      </c>
      <c r="E80" s="110" t="s">
        <v>171</v>
      </c>
    </row>
    <row r="81" spans="1:7" s="90" customFormat="1" ht="15.75">
      <c r="A81" s="121" t="s">
        <v>191</v>
      </c>
      <c r="B81" s="48" t="s">
        <v>302</v>
      </c>
      <c r="C81" s="48" t="s">
        <v>178</v>
      </c>
      <c r="D81" s="52">
        <v>3600</v>
      </c>
      <c r="E81" s="110" t="s">
        <v>172</v>
      </c>
      <c r="G81" s="99">
        <f>SUM(D81:D89)</f>
        <v>112684.8</v>
      </c>
    </row>
    <row r="82" spans="1:5" s="90" customFormat="1" ht="15.75">
      <c r="A82" s="47" t="s">
        <v>192</v>
      </c>
      <c r="B82" s="48" t="s">
        <v>303</v>
      </c>
      <c r="C82" s="48" t="s">
        <v>222</v>
      </c>
      <c r="D82" s="52">
        <v>4299</v>
      </c>
      <c r="E82" s="110" t="s">
        <v>172</v>
      </c>
    </row>
    <row r="83" spans="1:7" s="92" customFormat="1" ht="31.5">
      <c r="A83" s="121" t="s">
        <v>193</v>
      </c>
      <c r="B83" s="48" t="s">
        <v>304</v>
      </c>
      <c r="C83" s="48" t="s">
        <v>56</v>
      </c>
      <c r="D83" s="52">
        <v>10824</v>
      </c>
      <c r="E83" s="110" t="s">
        <v>172</v>
      </c>
      <c r="G83" s="93" t="s">
        <v>34</v>
      </c>
    </row>
    <row r="84" spans="1:5" s="92" customFormat="1" ht="31.5">
      <c r="A84" s="47" t="s">
        <v>194</v>
      </c>
      <c r="B84" s="48" t="s">
        <v>276</v>
      </c>
      <c r="C84" s="48" t="s">
        <v>81</v>
      </c>
      <c r="D84" s="52">
        <v>2941.8</v>
      </c>
      <c r="E84" s="110" t="s">
        <v>172</v>
      </c>
    </row>
    <row r="85" spans="1:5" s="92" customFormat="1" ht="15.75">
      <c r="A85" s="112"/>
      <c r="B85" s="113"/>
      <c r="C85" s="113"/>
      <c r="D85" s="114" t="s">
        <v>34</v>
      </c>
      <c r="E85" s="114" t="s">
        <v>168</v>
      </c>
    </row>
    <row r="86" spans="1:5" s="92" customFormat="1" ht="16.5" thickBot="1">
      <c r="A86" s="116"/>
      <c r="B86" s="117"/>
      <c r="C86" s="117"/>
      <c r="D86" s="118"/>
      <c r="E86" s="119"/>
    </row>
    <row r="87" spans="1:5" s="111" customFormat="1" ht="32.25" customHeight="1" thickBot="1">
      <c r="A87" s="123" t="s">
        <v>3</v>
      </c>
      <c r="B87" s="124" t="s">
        <v>4</v>
      </c>
      <c r="C87" s="124" t="s">
        <v>70</v>
      </c>
      <c r="D87" s="126" t="s">
        <v>71</v>
      </c>
      <c r="E87" s="127" t="s">
        <v>173</v>
      </c>
    </row>
    <row r="88" spans="1:5" s="90" customFormat="1" ht="31.5">
      <c r="A88" s="47" t="s">
        <v>195</v>
      </c>
      <c r="B88" s="48" t="s">
        <v>305</v>
      </c>
      <c r="C88" s="48" t="s">
        <v>272</v>
      </c>
      <c r="D88" s="52">
        <v>23985</v>
      </c>
      <c r="E88" s="110" t="s">
        <v>181</v>
      </c>
    </row>
    <row r="89" spans="1:5" s="90" customFormat="1" ht="31.5">
      <c r="A89" s="121" t="s">
        <v>196</v>
      </c>
      <c r="B89" s="48" t="s">
        <v>306</v>
      </c>
      <c r="C89" s="48" t="s">
        <v>307</v>
      </c>
      <c r="D89" s="52">
        <v>67035</v>
      </c>
      <c r="E89" s="110" t="s">
        <v>181</v>
      </c>
    </row>
    <row r="90" spans="1:5" s="90" customFormat="1" ht="31.5">
      <c r="A90" s="47" t="s">
        <v>197</v>
      </c>
      <c r="B90" s="87" t="s">
        <v>220</v>
      </c>
      <c r="C90" s="48" t="s">
        <v>307</v>
      </c>
      <c r="D90" s="52">
        <v>2400</v>
      </c>
      <c r="E90" s="110" t="s">
        <v>172</v>
      </c>
    </row>
    <row r="91" spans="1:5" s="90" customFormat="1" ht="31.5">
      <c r="A91" s="47" t="s">
        <v>198</v>
      </c>
      <c r="B91" s="87" t="s">
        <v>308</v>
      </c>
      <c r="C91" s="48" t="s">
        <v>219</v>
      </c>
      <c r="D91" s="52">
        <v>14825.19</v>
      </c>
      <c r="E91" s="110" t="s">
        <v>172</v>
      </c>
    </row>
    <row r="92" spans="1:5" s="90" customFormat="1" ht="15.75">
      <c r="A92" s="121" t="s">
        <v>199</v>
      </c>
      <c r="B92" s="87" t="s">
        <v>309</v>
      </c>
      <c r="C92" s="48" t="s">
        <v>241</v>
      </c>
      <c r="D92" s="52">
        <v>12500</v>
      </c>
      <c r="E92" s="110" t="s">
        <v>172</v>
      </c>
    </row>
    <row r="93" spans="1:5" s="90" customFormat="1" ht="31.5">
      <c r="A93" s="47" t="s">
        <v>200</v>
      </c>
      <c r="B93" s="65" t="s">
        <v>310</v>
      </c>
      <c r="C93" s="48" t="s">
        <v>204</v>
      </c>
      <c r="D93" s="52">
        <v>5115.57</v>
      </c>
      <c r="E93" s="110" t="s">
        <v>172</v>
      </c>
    </row>
    <row r="94" spans="1:5" s="90" customFormat="1" ht="15.75">
      <c r="A94" s="47" t="s">
        <v>201</v>
      </c>
      <c r="B94" s="65" t="s">
        <v>314</v>
      </c>
      <c r="C94" s="48" t="s">
        <v>275</v>
      </c>
      <c r="D94" s="52">
        <v>23995.36</v>
      </c>
      <c r="E94" s="110" t="s">
        <v>181</v>
      </c>
    </row>
    <row r="95" spans="1:7" s="92" customFormat="1" ht="15.75">
      <c r="A95" s="121" t="s">
        <v>202</v>
      </c>
      <c r="B95" s="65" t="s">
        <v>311</v>
      </c>
      <c r="C95" s="48" t="s">
        <v>275</v>
      </c>
      <c r="D95" s="128">
        <v>8550</v>
      </c>
      <c r="E95" s="110" t="s">
        <v>172</v>
      </c>
      <c r="G95" s="93" t="s">
        <v>34</v>
      </c>
    </row>
    <row r="96" spans="1:5" s="92" customFormat="1" ht="15.75">
      <c r="A96" s="47" t="s">
        <v>193</v>
      </c>
      <c r="B96" s="65" t="s">
        <v>312</v>
      </c>
      <c r="C96" s="48" t="s">
        <v>275</v>
      </c>
      <c r="D96" s="98">
        <v>946.76</v>
      </c>
      <c r="E96" s="110" t="s">
        <v>172</v>
      </c>
    </row>
    <row r="97" spans="1:5" s="90" customFormat="1" ht="15.75">
      <c r="A97" s="47" t="s">
        <v>194</v>
      </c>
      <c r="B97" s="65" t="s">
        <v>313</v>
      </c>
      <c r="C97" s="48" t="s">
        <v>275</v>
      </c>
      <c r="D97" s="49">
        <v>5566</v>
      </c>
      <c r="E97" s="110" t="s">
        <v>172</v>
      </c>
    </row>
    <row r="98" spans="1:5" s="90" customFormat="1" ht="15.75">
      <c r="A98"/>
      <c r="B98" s="32" t="s">
        <v>34</v>
      </c>
      <c r="C98" s="62"/>
      <c r="D98" s="120">
        <f>SUM(D62:D97,D4:D61,)</f>
        <v>11477549.840000011</v>
      </c>
      <c r="E98" s="115" t="s">
        <v>34</v>
      </c>
    </row>
    <row r="99" spans="1:4" s="40" customFormat="1" ht="15.75" customHeight="1">
      <c r="A99"/>
      <c r="B99" s="32"/>
      <c r="C99" s="62"/>
      <c r="D99" s="38"/>
    </row>
    <row r="100" spans="1:5" s="91" customFormat="1" ht="15">
      <c r="A100"/>
      <c r="B100" s="32"/>
      <c r="C100" s="62"/>
      <c r="D100" s="38"/>
      <c r="E100" s="109"/>
    </row>
    <row r="101" spans="1:5" s="40" customFormat="1" ht="15.75">
      <c r="A101"/>
      <c r="B101" s="32"/>
      <c r="C101" s="62"/>
      <c r="D101" s="38"/>
      <c r="E101" s="56"/>
    </row>
    <row r="102" spans="1:5" s="90" customFormat="1" ht="15.75">
      <c r="A102"/>
      <c r="B102" s="32"/>
      <c r="C102" s="62"/>
      <c r="D102" s="38"/>
      <c r="E102" s="108"/>
    </row>
    <row r="103" ht="15">
      <c r="G103" s="21" t="e">
        <f>SUM(#REF!,#REF!)</f>
        <v>#REF!</v>
      </c>
    </row>
    <row r="105" ht="15">
      <c r="G105" s="21" t="e">
        <f>SUM(#REF!,#REF!)</f>
        <v>#REF!</v>
      </c>
    </row>
    <row r="109" ht="15">
      <c r="C109" s="62" t="s">
        <v>34</v>
      </c>
    </row>
    <row r="134" ht="15">
      <c r="E134" s="130" t="s">
        <v>315</v>
      </c>
    </row>
  </sheetData>
  <sheetProtection/>
  <mergeCells count="1">
    <mergeCell ref="A2:E2"/>
  </mergeCells>
  <printOptions/>
  <pageMargins left="0.7" right="0.7" top="0.75" bottom="0.75" header="0.3" footer="0.3"/>
  <pageSetup horizontalDpi="300" verticalDpi="300" orientation="portrait" paperSize="9" scale="89" r:id="rId1"/>
  <headerFooter>
    <oddHeader xml:space="preserve">&amp;C </oddHeader>
    <oddFooter xml:space="preserve">&amp;C </oddFooter>
  </headerFooter>
  <rowBreaks count="1" manualBreakCount="1"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SheetLayoutView="100" workbookViewId="0" topLeftCell="A38">
      <selection activeCell="C45" sqref="C45"/>
    </sheetView>
  </sheetViews>
  <sheetFormatPr defaultColWidth="9.00390625" defaultRowHeight="12.75"/>
  <cols>
    <col min="1" max="1" width="4.375" style="0" bestFit="1" customWidth="1"/>
    <col min="2" max="2" width="23.875" style="62" customWidth="1"/>
    <col min="3" max="3" width="27.375" style="0" customWidth="1"/>
    <col min="4" max="4" width="19.875" style="38" bestFit="1" customWidth="1"/>
    <col min="5" max="5" width="19.875" style="38" customWidth="1"/>
    <col min="6" max="6" width="18.00390625" style="0" bestFit="1" customWidth="1"/>
    <col min="7" max="7" width="19.625" style="0" bestFit="1" customWidth="1"/>
    <col min="10" max="10" width="18.00390625" style="0" bestFit="1" customWidth="1"/>
  </cols>
  <sheetData>
    <row r="1" ht="12.75">
      <c r="E1" s="102" t="s">
        <v>169</v>
      </c>
    </row>
    <row r="2" spans="1:5" s="40" customFormat="1" ht="15.75">
      <c r="A2" s="140" t="s">
        <v>164</v>
      </c>
      <c r="B2" s="141"/>
      <c r="C2" s="141"/>
      <c r="D2" s="142"/>
      <c r="E2" s="143"/>
    </row>
    <row r="3" spans="1:5" s="46" customFormat="1" ht="15.75">
      <c r="A3" s="42" t="s">
        <v>3</v>
      </c>
      <c r="B3" s="187" t="s">
        <v>4</v>
      </c>
      <c r="C3" s="43" t="s">
        <v>70</v>
      </c>
      <c r="D3" s="45" t="s">
        <v>71</v>
      </c>
      <c r="E3" s="71" t="s">
        <v>150</v>
      </c>
    </row>
    <row r="4" spans="1:7" s="92" customFormat="1" ht="94.5">
      <c r="A4" s="47" t="s">
        <v>0</v>
      </c>
      <c r="B4" s="188" t="s">
        <v>149</v>
      </c>
      <c r="C4" s="53" t="s">
        <v>60</v>
      </c>
      <c r="D4" s="54">
        <v>2484788.62</v>
      </c>
      <c r="E4" s="53" t="s">
        <v>248</v>
      </c>
      <c r="F4" s="93" t="s">
        <v>34</v>
      </c>
      <c r="G4" s="93">
        <f>SUM(D4:D40)</f>
        <v>2856756.240000001</v>
      </c>
    </row>
    <row r="5" spans="1:7" s="92" customFormat="1" ht="31.5">
      <c r="A5" s="47" t="s">
        <v>1</v>
      </c>
      <c r="B5" s="188" t="s">
        <v>149</v>
      </c>
      <c r="C5" s="53" t="s">
        <v>176</v>
      </c>
      <c r="D5" s="54">
        <v>4513.45</v>
      </c>
      <c r="E5" s="53" t="s">
        <v>249</v>
      </c>
      <c r="F5" s="93"/>
      <c r="G5" s="93"/>
    </row>
    <row r="6" spans="1:7" s="92" customFormat="1" ht="15.75">
      <c r="A6" s="47" t="s">
        <v>2</v>
      </c>
      <c r="B6" s="188" t="s">
        <v>149</v>
      </c>
      <c r="C6" s="53" t="s">
        <v>132</v>
      </c>
      <c r="D6" s="54">
        <v>1000</v>
      </c>
      <c r="E6" s="53" t="s">
        <v>151</v>
      </c>
      <c r="F6" s="93"/>
      <c r="G6" s="93"/>
    </row>
    <row r="7" spans="1:7" s="92" customFormat="1" ht="47.25">
      <c r="A7" s="47" t="s">
        <v>7</v>
      </c>
      <c r="B7" s="188" t="s">
        <v>149</v>
      </c>
      <c r="C7" s="53" t="s">
        <v>86</v>
      </c>
      <c r="D7" s="54">
        <v>16926</v>
      </c>
      <c r="E7" s="53" t="s">
        <v>247</v>
      </c>
      <c r="F7" s="93" t="s">
        <v>34</v>
      </c>
      <c r="G7" s="93" t="s">
        <v>34</v>
      </c>
    </row>
    <row r="8" spans="1:7" s="40" customFormat="1" ht="15.75">
      <c r="A8" s="47" t="s">
        <v>8</v>
      </c>
      <c r="B8" s="188" t="s">
        <v>149</v>
      </c>
      <c r="C8" s="53" t="s">
        <v>178</v>
      </c>
      <c r="D8" s="54">
        <v>2048.53</v>
      </c>
      <c r="E8" s="53" t="s">
        <v>175</v>
      </c>
      <c r="F8" s="57" t="s">
        <v>34</v>
      </c>
      <c r="G8" s="57" t="s">
        <v>34</v>
      </c>
    </row>
    <row r="9" spans="1:7" s="40" customFormat="1" ht="31.5">
      <c r="A9" s="47" t="s">
        <v>9</v>
      </c>
      <c r="B9" s="188" t="s">
        <v>149</v>
      </c>
      <c r="C9" s="53" t="s">
        <v>130</v>
      </c>
      <c r="D9" s="54">
        <v>9960</v>
      </c>
      <c r="E9" s="53" t="s">
        <v>216</v>
      </c>
      <c r="F9" s="57" t="s">
        <v>34</v>
      </c>
      <c r="G9" s="57" t="s">
        <v>34</v>
      </c>
    </row>
    <row r="10" spans="1:7" s="40" customFormat="1" ht="31.5">
      <c r="A10" s="47" t="s">
        <v>10</v>
      </c>
      <c r="B10" s="188" t="s">
        <v>149</v>
      </c>
      <c r="C10" s="53" t="s">
        <v>87</v>
      </c>
      <c r="D10" s="54">
        <v>9115.5</v>
      </c>
      <c r="E10" s="53" t="s">
        <v>216</v>
      </c>
      <c r="F10" s="57" t="s">
        <v>34</v>
      </c>
      <c r="G10" s="57" t="s">
        <v>34</v>
      </c>
    </row>
    <row r="11" spans="1:7" s="40" customFormat="1" ht="15.75">
      <c r="A11" s="47" t="s">
        <v>11</v>
      </c>
      <c r="B11" s="188" t="s">
        <v>149</v>
      </c>
      <c r="C11" s="53" t="s">
        <v>63</v>
      </c>
      <c r="D11" s="54">
        <v>800</v>
      </c>
      <c r="E11" s="53" t="s">
        <v>151</v>
      </c>
      <c r="F11" s="57" t="s">
        <v>34</v>
      </c>
      <c r="G11" s="57" t="s">
        <v>34</v>
      </c>
    </row>
    <row r="12" spans="1:7" s="40" customFormat="1" ht="31.5">
      <c r="A12" s="47" t="s">
        <v>12</v>
      </c>
      <c r="B12" s="188" t="s">
        <v>149</v>
      </c>
      <c r="C12" s="53" t="s">
        <v>208</v>
      </c>
      <c r="D12" s="54">
        <v>10800</v>
      </c>
      <c r="E12" s="53" t="s">
        <v>216</v>
      </c>
      <c r="F12" s="57" t="s">
        <v>34</v>
      </c>
      <c r="G12" s="57" t="s">
        <v>34</v>
      </c>
    </row>
    <row r="13" spans="1:7" s="91" customFormat="1" ht="31.5">
      <c r="A13" s="47" t="s">
        <v>13</v>
      </c>
      <c r="B13" s="48" t="s">
        <v>250</v>
      </c>
      <c r="C13" s="48" t="s">
        <v>251</v>
      </c>
      <c r="D13" s="49">
        <v>7518.52</v>
      </c>
      <c r="E13" s="53" t="s">
        <v>151</v>
      </c>
      <c r="G13" s="95">
        <f>SUM(D14:D18)</f>
        <v>181220.06</v>
      </c>
    </row>
    <row r="14" spans="1:7" s="91" customFormat="1" ht="15.75">
      <c r="A14" s="47" t="s">
        <v>14</v>
      </c>
      <c r="B14" s="188" t="s">
        <v>252</v>
      </c>
      <c r="C14" s="97" t="s">
        <v>253</v>
      </c>
      <c r="D14" s="49">
        <v>89244.72</v>
      </c>
      <c r="E14" s="53" t="s">
        <v>254</v>
      </c>
      <c r="G14" s="95"/>
    </row>
    <row r="15" spans="1:7" s="91" customFormat="1" ht="17.25" customHeight="1">
      <c r="A15" s="47" t="s">
        <v>15</v>
      </c>
      <c r="B15" s="188" t="s">
        <v>255</v>
      </c>
      <c r="C15" s="97" t="s">
        <v>256</v>
      </c>
      <c r="D15" s="49">
        <v>19428.58</v>
      </c>
      <c r="E15" s="53" t="s">
        <v>151</v>
      </c>
      <c r="G15" s="95"/>
    </row>
    <row r="16" spans="1:7" s="91" customFormat="1" ht="17.25" customHeight="1">
      <c r="A16" s="47" t="s">
        <v>16</v>
      </c>
      <c r="B16" s="188" t="s">
        <v>255</v>
      </c>
      <c r="C16" s="97" t="s">
        <v>256</v>
      </c>
      <c r="D16" s="49">
        <v>27509.12</v>
      </c>
      <c r="E16" s="53" t="s">
        <v>151</v>
      </c>
      <c r="G16" s="95"/>
    </row>
    <row r="17" spans="1:7" s="91" customFormat="1" ht="47.25">
      <c r="A17" s="47" t="s">
        <v>17</v>
      </c>
      <c r="B17" s="188" t="s">
        <v>257</v>
      </c>
      <c r="C17" s="97" t="s">
        <v>141</v>
      </c>
      <c r="D17" s="49">
        <v>38065.34</v>
      </c>
      <c r="E17" s="53" t="s">
        <v>258</v>
      </c>
      <c r="G17" s="95"/>
    </row>
    <row r="18" spans="1:7" s="91" customFormat="1" ht="17.25" customHeight="1">
      <c r="A18" s="47" t="s">
        <v>18</v>
      </c>
      <c r="B18" s="188" t="s">
        <v>209</v>
      </c>
      <c r="C18" s="97" t="s">
        <v>213</v>
      </c>
      <c r="D18" s="49">
        <v>6972.3</v>
      </c>
      <c r="E18" s="53" t="s">
        <v>259</v>
      </c>
      <c r="G18" s="95"/>
    </row>
    <row r="19" spans="1:5" s="60" customFormat="1" ht="15.75">
      <c r="A19" s="47" t="s">
        <v>19</v>
      </c>
      <c r="B19" s="188" t="s">
        <v>260</v>
      </c>
      <c r="C19" s="97" t="s">
        <v>213</v>
      </c>
      <c r="D19" s="52">
        <v>16958</v>
      </c>
      <c r="E19" s="53" t="s">
        <v>218</v>
      </c>
    </row>
    <row r="20" spans="1:5" s="60" customFormat="1" ht="15.75">
      <c r="A20" s="47" t="s">
        <v>20</v>
      </c>
      <c r="B20" s="188" t="s">
        <v>261</v>
      </c>
      <c r="C20" s="97" t="s">
        <v>213</v>
      </c>
      <c r="D20" s="98">
        <v>1220</v>
      </c>
      <c r="E20" s="53" t="s">
        <v>218</v>
      </c>
    </row>
    <row r="21" spans="1:5" s="60" customFormat="1" ht="15.75">
      <c r="A21" s="47" t="s">
        <v>21</v>
      </c>
      <c r="B21" s="188" t="s">
        <v>158</v>
      </c>
      <c r="C21" s="97" t="s">
        <v>213</v>
      </c>
      <c r="D21" s="98">
        <v>4500</v>
      </c>
      <c r="E21" s="53" t="s">
        <v>218</v>
      </c>
    </row>
    <row r="22" spans="1:5" s="60" customFormat="1" ht="15.75">
      <c r="A22" s="47" t="s">
        <v>22</v>
      </c>
      <c r="B22" s="188" t="s">
        <v>261</v>
      </c>
      <c r="C22" s="97" t="s">
        <v>213</v>
      </c>
      <c r="D22" s="98">
        <v>2600</v>
      </c>
      <c r="E22" s="53" t="s">
        <v>218</v>
      </c>
    </row>
    <row r="23" spans="1:5" s="60" customFormat="1" ht="15.75">
      <c r="A23" s="47" t="s">
        <v>24</v>
      </c>
      <c r="B23" s="188" t="s">
        <v>220</v>
      </c>
      <c r="C23" s="97" t="s">
        <v>213</v>
      </c>
      <c r="D23" s="98">
        <v>3050</v>
      </c>
      <c r="E23" s="53" t="s">
        <v>218</v>
      </c>
    </row>
    <row r="24" spans="1:5" s="60" customFormat="1" ht="15.75">
      <c r="A24" s="47" t="s">
        <v>25</v>
      </c>
      <c r="B24" s="188" t="s">
        <v>220</v>
      </c>
      <c r="C24" s="97" t="s">
        <v>213</v>
      </c>
      <c r="D24" s="52">
        <v>3050</v>
      </c>
      <c r="E24" s="53" t="s">
        <v>218</v>
      </c>
    </row>
    <row r="25" spans="1:5" s="60" customFormat="1" ht="15.75">
      <c r="A25" s="47" t="s">
        <v>26</v>
      </c>
      <c r="B25" s="188" t="s">
        <v>220</v>
      </c>
      <c r="C25" s="97" t="s">
        <v>213</v>
      </c>
      <c r="D25" s="98">
        <v>3050</v>
      </c>
      <c r="E25" s="53" t="s">
        <v>218</v>
      </c>
    </row>
    <row r="26" spans="1:5" s="60" customFormat="1" ht="15.75">
      <c r="A26" s="47" t="s">
        <v>27</v>
      </c>
      <c r="B26" s="188" t="s">
        <v>158</v>
      </c>
      <c r="C26" s="97" t="s">
        <v>213</v>
      </c>
      <c r="D26" s="98">
        <v>1622.37</v>
      </c>
      <c r="E26" s="53" t="s">
        <v>218</v>
      </c>
    </row>
    <row r="27" spans="1:5" s="60" customFormat="1" ht="15.75">
      <c r="A27" s="47" t="s">
        <v>28</v>
      </c>
      <c r="B27" s="188" t="s">
        <v>262</v>
      </c>
      <c r="C27" s="97" t="s">
        <v>213</v>
      </c>
      <c r="D27" s="98">
        <v>286.7</v>
      </c>
      <c r="E27" s="53" t="s">
        <v>218</v>
      </c>
    </row>
    <row r="28" spans="1:5" s="60" customFormat="1" ht="15.75">
      <c r="A28" s="47" t="s">
        <v>29</v>
      </c>
      <c r="B28" s="188" t="s">
        <v>263</v>
      </c>
      <c r="C28" s="97" t="s">
        <v>213</v>
      </c>
      <c r="D28" s="98">
        <v>280.6</v>
      </c>
      <c r="E28" s="53" t="s">
        <v>218</v>
      </c>
    </row>
    <row r="29" spans="1:5" s="60" customFormat="1" ht="15.75">
      <c r="A29" s="47" t="s">
        <v>30</v>
      </c>
      <c r="B29" s="188" t="s">
        <v>264</v>
      </c>
      <c r="C29" s="97" t="s">
        <v>213</v>
      </c>
      <c r="D29" s="52">
        <v>147.89</v>
      </c>
      <c r="E29" s="53" t="s">
        <v>218</v>
      </c>
    </row>
    <row r="30" spans="1:5" s="60" customFormat="1" ht="15.75">
      <c r="A30" s="47" t="s">
        <v>31</v>
      </c>
      <c r="B30" s="188" t="s">
        <v>265</v>
      </c>
      <c r="C30" s="97" t="s">
        <v>213</v>
      </c>
      <c r="D30" s="98">
        <v>134.81</v>
      </c>
      <c r="E30" s="53" t="s">
        <v>218</v>
      </c>
    </row>
    <row r="31" spans="1:5" s="60" customFormat="1" ht="15.75">
      <c r="A31" s="47" t="s">
        <v>32</v>
      </c>
      <c r="B31" s="188" t="s">
        <v>220</v>
      </c>
      <c r="C31" s="97" t="s">
        <v>213</v>
      </c>
      <c r="D31" s="98">
        <v>3260.56</v>
      </c>
      <c r="E31" s="53" t="s">
        <v>218</v>
      </c>
    </row>
    <row r="32" spans="1:5" s="60" customFormat="1" ht="15.75">
      <c r="A32" s="47" t="s">
        <v>33</v>
      </c>
      <c r="B32" s="188" t="s">
        <v>220</v>
      </c>
      <c r="C32" s="97" t="s">
        <v>213</v>
      </c>
      <c r="D32" s="98">
        <v>3439.97</v>
      </c>
      <c r="E32" s="53" t="s">
        <v>218</v>
      </c>
    </row>
    <row r="33" spans="1:5" s="60" customFormat="1" ht="15.75">
      <c r="A33" s="47" t="s">
        <v>35</v>
      </c>
      <c r="B33" s="188" t="s">
        <v>158</v>
      </c>
      <c r="C33" s="97" t="s">
        <v>213</v>
      </c>
      <c r="D33" s="98">
        <v>4500</v>
      </c>
      <c r="E33" s="53" t="s">
        <v>218</v>
      </c>
    </row>
    <row r="34" spans="1:5" s="60" customFormat="1" ht="15.75">
      <c r="A34" s="47" t="s">
        <v>36</v>
      </c>
      <c r="B34" s="188" t="s">
        <v>212</v>
      </c>
      <c r="C34" s="97" t="s">
        <v>213</v>
      </c>
      <c r="D34" s="98">
        <v>56580.5</v>
      </c>
      <c r="E34" s="53" t="s">
        <v>151</v>
      </c>
    </row>
    <row r="35" spans="1:5" s="60" customFormat="1" ht="31.5">
      <c r="A35" s="47" t="s">
        <v>37</v>
      </c>
      <c r="B35" s="188" t="s">
        <v>266</v>
      </c>
      <c r="C35" s="48" t="s">
        <v>267</v>
      </c>
      <c r="D35" s="52">
        <v>11070</v>
      </c>
      <c r="E35" s="53" t="s">
        <v>218</v>
      </c>
    </row>
    <row r="36" spans="1:5" s="60" customFormat="1" ht="15.75">
      <c r="A36" s="179" t="s">
        <v>38</v>
      </c>
      <c r="B36" s="189" t="s">
        <v>268</v>
      </c>
      <c r="C36" s="97" t="s">
        <v>253</v>
      </c>
      <c r="D36" s="98">
        <v>3503</v>
      </c>
      <c r="E36" s="180" t="s">
        <v>218</v>
      </c>
    </row>
    <row r="37" spans="1:5" s="60" customFormat="1" ht="15.75">
      <c r="A37" s="185"/>
      <c r="B37" s="190"/>
      <c r="C37" s="169"/>
      <c r="D37" s="171"/>
      <c r="E37" s="186" t="s">
        <v>167</v>
      </c>
    </row>
    <row r="38" spans="1:5" s="60" customFormat="1" ht="15.75">
      <c r="A38" s="183"/>
      <c r="B38" s="191"/>
      <c r="C38" s="173"/>
      <c r="D38" s="175"/>
      <c r="E38" s="184"/>
    </row>
    <row r="39" spans="1:7" s="92" customFormat="1" ht="31.5">
      <c r="A39" s="121" t="s">
        <v>39</v>
      </c>
      <c r="B39" s="48" t="s">
        <v>158</v>
      </c>
      <c r="C39" s="181" t="s">
        <v>239</v>
      </c>
      <c r="D39" s="182">
        <v>4812</v>
      </c>
      <c r="E39" s="181" t="s">
        <v>218</v>
      </c>
      <c r="F39" s="93" t="s">
        <v>34</v>
      </c>
      <c r="G39" s="93" t="s">
        <v>34</v>
      </c>
    </row>
    <row r="40" spans="1:7" s="40" customFormat="1" ht="31.5">
      <c r="A40" s="47" t="s">
        <v>40</v>
      </c>
      <c r="B40" s="48" t="s">
        <v>269</v>
      </c>
      <c r="C40" s="181" t="s">
        <v>239</v>
      </c>
      <c r="D40" s="54">
        <v>3999.16</v>
      </c>
      <c r="E40" s="53" t="s">
        <v>218</v>
      </c>
      <c r="F40" s="57" t="s">
        <v>34</v>
      </c>
      <c r="G40" s="57" t="s">
        <v>34</v>
      </c>
    </row>
    <row r="41" spans="1:7" s="91" customFormat="1" ht="31.5">
      <c r="A41" s="47" t="s">
        <v>43</v>
      </c>
      <c r="B41" s="48" t="s">
        <v>270</v>
      </c>
      <c r="C41" s="53" t="s">
        <v>56</v>
      </c>
      <c r="D41" s="49">
        <v>6306.83</v>
      </c>
      <c r="E41" s="53" t="s">
        <v>218</v>
      </c>
      <c r="G41" s="95">
        <f>SUM(D42:D46)</f>
        <v>19964.96</v>
      </c>
    </row>
    <row r="42" spans="1:7" s="91" customFormat="1" ht="31.5">
      <c r="A42" s="47" t="s">
        <v>44</v>
      </c>
      <c r="B42" s="188" t="s">
        <v>271</v>
      </c>
      <c r="C42" s="53" t="s">
        <v>56</v>
      </c>
      <c r="D42" s="49">
        <v>6000</v>
      </c>
      <c r="E42" s="53" t="s">
        <v>218</v>
      </c>
      <c r="G42" s="95"/>
    </row>
    <row r="43" spans="1:7" s="91" customFormat="1" ht="31.5">
      <c r="A43" s="47" t="s">
        <v>45</v>
      </c>
      <c r="B43" s="48" t="s">
        <v>270</v>
      </c>
      <c r="C43" s="53" t="s">
        <v>272</v>
      </c>
      <c r="D43" s="49">
        <v>5954.38</v>
      </c>
      <c r="E43" s="53" t="s">
        <v>218</v>
      </c>
      <c r="G43" s="95"/>
    </row>
    <row r="44" spans="1:7" s="91" customFormat="1" ht="31.5">
      <c r="A44" s="47" t="s">
        <v>46</v>
      </c>
      <c r="B44" s="188" t="s">
        <v>273</v>
      </c>
      <c r="C44" s="48" t="s">
        <v>274</v>
      </c>
      <c r="D44" s="49">
        <v>1808.58</v>
      </c>
      <c r="E44" s="53" t="s">
        <v>218</v>
      </c>
      <c r="G44" s="95"/>
    </row>
    <row r="45" spans="1:7" s="91" customFormat="1" ht="15.75">
      <c r="A45" s="47" t="s">
        <v>47</v>
      </c>
      <c r="B45" s="188" t="s">
        <v>273</v>
      </c>
      <c r="C45" s="48" t="s">
        <v>275</v>
      </c>
      <c r="D45" s="49">
        <v>3532</v>
      </c>
      <c r="E45" s="53" t="s">
        <v>218</v>
      </c>
      <c r="G45" s="95"/>
    </row>
    <row r="46" spans="1:7" s="91" customFormat="1" ht="15.75">
      <c r="A46" s="47" t="s">
        <v>134</v>
      </c>
      <c r="B46" s="188" t="s">
        <v>276</v>
      </c>
      <c r="C46" s="48" t="s">
        <v>275</v>
      </c>
      <c r="D46" s="49">
        <v>2670</v>
      </c>
      <c r="E46" s="53" t="s">
        <v>218</v>
      </c>
      <c r="G46" s="95"/>
    </row>
    <row r="47" spans="1:5" s="94" customFormat="1" ht="15.75">
      <c r="A47"/>
      <c r="B47" s="192"/>
      <c r="C47" s="41"/>
      <c r="D47" s="55">
        <f>SUM(D39:D46,D4:D36,)</f>
        <v>2883028.030000001</v>
      </c>
      <c r="E47" s="38"/>
    </row>
    <row r="48" spans="1:5" s="94" customFormat="1" ht="15">
      <c r="A48"/>
      <c r="B48" s="192"/>
      <c r="C48" s="41"/>
      <c r="D48" s="33"/>
      <c r="E48" s="38"/>
    </row>
    <row r="50" ht="12.75">
      <c r="E50" s="89"/>
    </row>
    <row r="51" ht="12.75">
      <c r="E51" s="107" t="s">
        <v>34</v>
      </c>
    </row>
    <row r="55" spans="1:5" ht="12.75">
      <c r="A55" s="88"/>
      <c r="B55" s="193"/>
      <c r="C55" s="88"/>
      <c r="D55" s="89"/>
      <c r="E55" s="89"/>
    </row>
    <row r="56" spans="1:5" ht="15">
      <c r="A56" s="144" t="s">
        <v>34</v>
      </c>
      <c r="B56" s="145"/>
      <c r="C56" s="145"/>
      <c r="D56" s="145"/>
      <c r="E56" s="145"/>
    </row>
    <row r="58" ht="12.75">
      <c r="F58" s="21"/>
    </row>
    <row r="83" ht="15">
      <c r="E83" s="194" t="s">
        <v>168</v>
      </c>
    </row>
  </sheetData>
  <sheetProtection/>
  <mergeCells count="2">
    <mergeCell ref="A2:E2"/>
    <mergeCell ref="A56:E56"/>
  </mergeCells>
  <printOptions/>
  <pageMargins left="0.7" right="0.7" top="0.75" bottom="0.75" header="0.3" footer="0.3"/>
  <pageSetup orientation="portrait" paperSize="9" scale="91" r:id="rId1"/>
  <headerFooter>
    <oddFooter xml:space="preserve">&amp;C </oddFooter>
  </headerFooter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60" workbookViewId="0" topLeftCell="A16">
      <selection activeCell="D21" sqref="D21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19.00390625" style="73" customWidth="1"/>
    <col min="4" max="4" width="21.625" style="73" customWidth="1"/>
    <col min="5" max="5" width="19.75390625" style="21" bestFit="1" customWidth="1"/>
    <col min="7" max="7" width="11.25390625" style="0" bestFit="1" customWidth="1"/>
    <col min="8" max="8" width="12.25390625" style="0" bestFit="1" customWidth="1"/>
    <col min="10" max="10" width="18.00390625" style="0" bestFit="1" customWidth="1"/>
  </cols>
  <sheetData>
    <row r="1" ht="12.75">
      <c r="E1" s="100" t="s">
        <v>170</v>
      </c>
    </row>
    <row r="2" spans="1:5" s="39" customFormat="1" ht="34.5" customHeight="1">
      <c r="A2" s="146" t="s">
        <v>165</v>
      </c>
      <c r="B2" s="147"/>
      <c r="C2" s="148"/>
      <c r="D2" s="149"/>
      <c r="E2" s="150"/>
    </row>
    <row r="3" spans="1:5" s="46" customFormat="1" ht="31.5">
      <c r="A3" s="42" t="s">
        <v>3</v>
      </c>
      <c r="B3" s="43" t="s">
        <v>4</v>
      </c>
      <c r="C3" s="44" t="s">
        <v>51</v>
      </c>
      <c r="D3" s="72" t="s">
        <v>52</v>
      </c>
      <c r="E3" s="70" t="s">
        <v>73</v>
      </c>
    </row>
    <row r="4" spans="1:5" s="63" customFormat="1" ht="51.75" customHeight="1">
      <c r="A4" s="64" t="s">
        <v>0</v>
      </c>
      <c r="B4" s="53" t="s">
        <v>233</v>
      </c>
      <c r="C4" s="74" t="s">
        <v>153</v>
      </c>
      <c r="D4" s="74" t="s">
        <v>217</v>
      </c>
      <c r="E4" s="52">
        <v>372304</v>
      </c>
    </row>
    <row r="5" spans="1:10" s="96" customFormat="1" ht="47.25">
      <c r="A5" s="64" t="s">
        <v>1</v>
      </c>
      <c r="B5" s="53" t="s">
        <v>234</v>
      </c>
      <c r="C5" s="74" t="s">
        <v>153</v>
      </c>
      <c r="D5" s="74" t="s">
        <v>235</v>
      </c>
      <c r="E5" s="52">
        <v>4193343.56</v>
      </c>
      <c r="J5" s="131" t="s">
        <v>34</v>
      </c>
    </row>
    <row r="6" spans="1:5" s="96" customFormat="1" ht="31.5">
      <c r="A6" s="64" t="s">
        <v>2</v>
      </c>
      <c r="B6" s="65" t="s">
        <v>236</v>
      </c>
      <c r="C6" s="74" t="s">
        <v>153</v>
      </c>
      <c r="D6" s="74" t="s">
        <v>217</v>
      </c>
      <c r="E6" s="66">
        <v>3519.91</v>
      </c>
    </row>
    <row r="7" spans="1:5" s="96" customFormat="1" ht="31.5">
      <c r="A7" s="64" t="s">
        <v>7</v>
      </c>
      <c r="B7" s="65" t="s">
        <v>236</v>
      </c>
      <c r="C7" s="74" t="s">
        <v>153</v>
      </c>
      <c r="D7" s="74" t="s">
        <v>237</v>
      </c>
      <c r="E7" s="52">
        <v>3519.91</v>
      </c>
    </row>
    <row r="8" spans="1:5" s="96" customFormat="1" ht="31.5">
      <c r="A8" s="64" t="s">
        <v>8</v>
      </c>
      <c r="B8" s="48" t="s">
        <v>238</v>
      </c>
      <c r="C8" s="74" t="s">
        <v>153</v>
      </c>
      <c r="D8" s="74" t="s">
        <v>204</v>
      </c>
      <c r="E8" s="52">
        <v>2964.3</v>
      </c>
    </row>
    <row r="9" spans="1:5" s="96" customFormat="1" ht="31.5">
      <c r="A9" s="64" t="s">
        <v>9</v>
      </c>
      <c r="B9" s="48" t="s">
        <v>238</v>
      </c>
      <c r="C9" s="74" t="s">
        <v>153</v>
      </c>
      <c r="D9" s="74" t="s">
        <v>239</v>
      </c>
      <c r="E9" s="52">
        <v>2964.3</v>
      </c>
    </row>
    <row r="10" spans="1:5" s="96" customFormat="1" ht="31.5">
      <c r="A10" s="64" t="s">
        <v>10</v>
      </c>
      <c r="B10" s="48" t="s">
        <v>238</v>
      </c>
      <c r="C10" s="74" t="s">
        <v>153</v>
      </c>
      <c r="D10" s="74" t="s">
        <v>239</v>
      </c>
      <c r="E10" s="52">
        <v>2964.3</v>
      </c>
    </row>
    <row r="11" spans="1:5" s="96" customFormat="1" ht="31.5">
      <c r="A11" s="64" t="s">
        <v>11</v>
      </c>
      <c r="B11" s="48" t="s">
        <v>238</v>
      </c>
      <c r="C11" s="74" t="s">
        <v>153</v>
      </c>
      <c r="D11" s="74" t="s">
        <v>239</v>
      </c>
      <c r="E11" s="52">
        <v>2964.3</v>
      </c>
    </row>
    <row r="12" spans="1:5" s="96" customFormat="1" ht="31.5">
      <c r="A12" s="64" t="s">
        <v>12</v>
      </c>
      <c r="B12" s="48" t="s">
        <v>238</v>
      </c>
      <c r="C12" s="74" t="s">
        <v>153</v>
      </c>
      <c r="D12" s="74" t="s">
        <v>239</v>
      </c>
      <c r="E12" s="52">
        <v>2964.3</v>
      </c>
    </row>
    <row r="13" spans="1:5" s="96" customFormat="1" ht="31.5">
      <c r="A13" s="64" t="s">
        <v>13</v>
      </c>
      <c r="B13" s="48" t="s">
        <v>238</v>
      </c>
      <c r="C13" s="74" t="s">
        <v>153</v>
      </c>
      <c r="D13" s="74" t="s">
        <v>239</v>
      </c>
      <c r="E13" s="52">
        <v>2964.3</v>
      </c>
    </row>
    <row r="14" spans="1:5" s="96" customFormat="1" ht="31.5">
      <c r="A14" s="64" t="s">
        <v>14</v>
      </c>
      <c r="B14" s="48" t="s">
        <v>238</v>
      </c>
      <c r="C14" s="74" t="s">
        <v>153</v>
      </c>
      <c r="D14" s="74" t="s">
        <v>76</v>
      </c>
      <c r="E14" s="52">
        <v>2964.3</v>
      </c>
    </row>
    <row r="15" spans="1:5" s="96" customFormat="1" ht="31.5">
      <c r="A15" s="64" t="s">
        <v>15</v>
      </c>
      <c r="B15" s="48" t="s">
        <v>238</v>
      </c>
      <c r="C15" s="74" t="s">
        <v>153</v>
      </c>
      <c r="D15" s="74" t="s">
        <v>76</v>
      </c>
      <c r="E15" s="52">
        <v>2964.3</v>
      </c>
    </row>
    <row r="16" spans="1:5" s="96" customFormat="1" ht="31.5">
      <c r="A16" s="64" t="s">
        <v>16</v>
      </c>
      <c r="B16" s="48" t="s">
        <v>238</v>
      </c>
      <c r="C16" s="74" t="s">
        <v>153</v>
      </c>
      <c r="D16" s="74" t="s">
        <v>76</v>
      </c>
      <c r="E16" s="52">
        <v>2964.3</v>
      </c>
    </row>
    <row r="17" spans="1:5" s="96" customFormat="1" ht="31.5">
      <c r="A17" s="64" t="s">
        <v>17</v>
      </c>
      <c r="B17" s="48" t="s">
        <v>238</v>
      </c>
      <c r="C17" s="74" t="s">
        <v>153</v>
      </c>
      <c r="D17" s="74" t="s">
        <v>76</v>
      </c>
      <c r="E17" s="52">
        <v>2964.3</v>
      </c>
    </row>
    <row r="18" spans="1:5" s="96" customFormat="1" ht="31.5">
      <c r="A18" s="64" t="s">
        <v>18</v>
      </c>
      <c r="B18" s="48" t="s">
        <v>238</v>
      </c>
      <c r="C18" s="74" t="s">
        <v>153</v>
      </c>
      <c r="D18" s="74" t="s">
        <v>76</v>
      </c>
      <c r="E18" s="52">
        <v>2964.3</v>
      </c>
    </row>
    <row r="19" spans="1:5" s="96" customFormat="1" ht="31.5">
      <c r="A19" s="64" t="s">
        <v>19</v>
      </c>
      <c r="B19" s="48" t="s">
        <v>238</v>
      </c>
      <c r="C19" s="74" t="s">
        <v>153</v>
      </c>
      <c r="D19" s="74" t="s">
        <v>240</v>
      </c>
      <c r="E19" s="52">
        <v>2964.3</v>
      </c>
    </row>
    <row r="20" spans="1:5" s="96" customFormat="1" ht="31.5">
      <c r="A20" s="64" t="s">
        <v>20</v>
      </c>
      <c r="B20" s="48" t="s">
        <v>238</v>
      </c>
      <c r="C20" s="74" t="s">
        <v>153</v>
      </c>
      <c r="D20" s="74" t="s">
        <v>241</v>
      </c>
      <c r="E20" s="52">
        <v>2964.3</v>
      </c>
    </row>
    <row r="21" spans="1:5" s="96" customFormat="1" ht="31.5">
      <c r="A21" s="64" t="s">
        <v>21</v>
      </c>
      <c r="B21" s="48" t="s">
        <v>238</v>
      </c>
      <c r="C21" s="74" t="s">
        <v>153</v>
      </c>
      <c r="D21" s="74" t="s">
        <v>241</v>
      </c>
      <c r="E21" s="52">
        <v>2964.3</v>
      </c>
    </row>
    <row r="22" spans="1:5" s="96" customFormat="1" ht="31.5">
      <c r="A22" s="165" t="s">
        <v>22</v>
      </c>
      <c r="B22" s="97" t="s">
        <v>238</v>
      </c>
      <c r="C22" s="166" t="s">
        <v>153</v>
      </c>
      <c r="D22" s="166" t="s">
        <v>241</v>
      </c>
      <c r="E22" s="52">
        <v>2964.3</v>
      </c>
    </row>
    <row r="23" spans="1:5" s="96" customFormat="1" ht="15.75">
      <c r="A23" s="168"/>
      <c r="B23" s="169"/>
      <c r="C23" s="170"/>
      <c r="D23" s="170"/>
      <c r="E23" s="176" t="s">
        <v>167</v>
      </c>
    </row>
    <row r="24" spans="1:5" s="96" customFormat="1" ht="15.75">
      <c r="A24" s="172"/>
      <c r="B24" s="173"/>
      <c r="C24" s="174"/>
      <c r="D24" s="174"/>
      <c r="E24" s="175"/>
    </row>
    <row r="25" spans="1:5" s="96" customFormat="1" ht="31.5">
      <c r="A25" s="64" t="s">
        <v>24</v>
      </c>
      <c r="B25" s="122" t="s">
        <v>238</v>
      </c>
      <c r="C25" s="167" t="s">
        <v>153</v>
      </c>
      <c r="D25" s="167" t="s">
        <v>242</v>
      </c>
      <c r="E25" s="128">
        <v>2964.3</v>
      </c>
    </row>
    <row r="26" spans="1:5" s="96" customFormat="1" ht="31.5">
      <c r="A26" s="64" t="s">
        <v>25</v>
      </c>
      <c r="B26" s="48" t="s">
        <v>238</v>
      </c>
      <c r="C26" s="74" t="s">
        <v>153</v>
      </c>
      <c r="D26" s="74" t="s">
        <v>205</v>
      </c>
      <c r="E26" s="128">
        <v>2964.3</v>
      </c>
    </row>
    <row r="27" spans="1:5" s="96" customFormat="1" ht="31.5">
      <c r="A27" s="64" t="s">
        <v>26</v>
      </c>
      <c r="B27" s="48" t="s">
        <v>238</v>
      </c>
      <c r="C27" s="74" t="s">
        <v>153</v>
      </c>
      <c r="D27" s="74" t="s">
        <v>79</v>
      </c>
      <c r="E27" s="128">
        <v>2964.3</v>
      </c>
    </row>
    <row r="28" spans="1:5" s="96" customFormat="1" ht="31.5">
      <c r="A28" s="64" t="s">
        <v>27</v>
      </c>
      <c r="B28" s="48" t="s">
        <v>238</v>
      </c>
      <c r="C28" s="74" t="s">
        <v>153</v>
      </c>
      <c r="D28" s="74" t="s">
        <v>243</v>
      </c>
      <c r="E28" s="128">
        <v>2964.3</v>
      </c>
    </row>
    <row r="29" spans="1:5" s="96" customFormat="1" ht="31.5">
      <c r="A29" s="64" t="s">
        <v>28</v>
      </c>
      <c r="B29" s="48" t="s">
        <v>238</v>
      </c>
      <c r="C29" s="74" t="s">
        <v>153</v>
      </c>
      <c r="D29" s="74" t="s">
        <v>217</v>
      </c>
      <c r="E29" s="128">
        <v>2964.3</v>
      </c>
    </row>
    <row r="30" spans="1:5" s="96" customFormat="1" ht="47.25">
      <c r="A30" s="64" t="s">
        <v>29</v>
      </c>
      <c r="B30" s="48" t="s">
        <v>244</v>
      </c>
      <c r="C30" s="74" t="s">
        <v>153</v>
      </c>
      <c r="D30" s="74" t="s">
        <v>245</v>
      </c>
      <c r="E30" s="52">
        <v>20450</v>
      </c>
    </row>
    <row r="31" spans="1:5" s="96" customFormat="1" ht="47.25">
      <c r="A31" s="64" t="s">
        <v>30</v>
      </c>
      <c r="B31" s="48" t="s">
        <v>246</v>
      </c>
      <c r="C31" s="74" t="s">
        <v>153</v>
      </c>
      <c r="D31" s="74" t="s">
        <v>245</v>
      </c>
      <c r="E31" s="66">
        <v>7490</v>
      </c>
    </row>
    <row r="32" spans="1:5" s="67" customFormat="1" ht="15.75">
      <c r="A32" s="68"/>
      <c r="C32" s="46"/>
      <c r="D32" s="75" t="s">
        <v>74</v>
      </c>
      <c r="E32" s="69">
        <f>SUM(E4:E31)</f>
        <v>4659913.379999997</v>
      </c>
    </row>
    <row r="33" ht="12.75">
      <c r="A33" s="22"/>
    </row>
    <row r="34" spans="1:5" ht="12.75">
      <c r="A34" s="22"/>
      <c r="E34" s="100" t="s">
        <v>34</v>
      </c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5" ht="15">
      <c r="A45" s="41" t="s">
        <v>34</v>
      </c>
    </row>
    <row r="60" ht="15">
      <c r="C60" s="76" t="s">
        <v>34</v>
      </c>
    </row>
    <row r="65" ht="12.75">
      <c r="E65" s="178"/>
    </row>
    <row r="66" ht="15">
      <c r="E66" s="177" t="s">
        <v>168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  <headerFooter alignWithMargins="0">
    <oddFooter xml:space="preserve">&amp;C </oddFooter>
  </headerFooter>
  <rowBreaks count="1" manualBreakCount="1">
    <brk id="23" max="4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F10" sqref="F10"/>
    </sheetView>
  </sheetViews>
  <sheetFormatPr defaultColWidth="9.00390625" defaultRowHeight="12.75"/>
  <cols>
    <col min="1" max="1" width="4.375" style="0" bestFit="1" customWidth="1"/>
    <col min="2" max="2" width="19.875" style="38" customWidth="1"/>
    <col min="3" max="3" width="19.875" style="0" customWidth="1"/>
    <col min="4" max="4" width="18.875" style="0" customWidth="1"/>
    <col min="5" max="5" width="24.375" style="104" bestFit="1" customWidth="1"/>
    <col min="6" max="6" width="25.75390625" style="38" customWidth="1"/>
    <col min="8" max="9" width="18.00390625" style="0" bestFit="1" customWidth="1"/>
  </cols>
  <sheetData>
    <row r="1" ht="12.75">
      <c r="F1" s="102" t="s">
        <v>230</v>
      </c>
    </row>
    <row r="2" spans="1:6" s="40" customFormat="1" ht="15.75">
      <c r="A2" s="151" t="s">
        <v>166</v>
      </c>
      <c r="B2" s="147"/>
      <c r="C2" s="147"/>
      <c r="D2" s="148"/>
      <c r="E2" s="152"/>
      <c r="F2" s="153"/>
    </row>
    <row r="3" spans="1:6" s="81" customFormat="1" ht="37.5">
      <c r="A3" s="77" t="s">
        <v>3</v>
      </c>
      <c r="B3" s="78" t="s">
        <v>4</v>
      </c>
      <c r="C3" s="78" t="s">
        <v>70</v>
      </c>
      <c r="D3" s="79" t="s">
        <v>51</v>
      </c>
      <c r="E3" s="105" t="s">
        <v>64</v>
      </c>
      <c r="F3" s="80" t="s">
        <v>71</v>
      </c>
    </row>
    <row r="4" spans="1:9" s="82" customFormat="1" ht="47.25">
      <c r="A4" s="132" t="s">
        <v>0</v>
      </c>
      <c r="B4" s="133" t="s">
        <v>231</v>
      </c>
      <c r="C4" s="133" t="s">
        <v>60</v>
      </c>
      <c r="D4" s="74" t="s">
        <v>153</v>
      </c>
      <c r="E4" s="134" t="s">
        <v>232</v>
      </c>
      <c r="F4" s="135">
        <v>150000</v>
      </c>
      <c r="H4" s="83" t="e">
        <f>SUM(F4,#REF!)</f>
        <v>#REF!</v>
      </c>
      <c r="I4" s="83">
        <f>SUM(F4:F4)</f>
        <v>150000</v>
      </c>
    </row>
    <row r="5" spans="1:9" s="82" customFormat="1" ht="47.25">
      <c r="A5" s="132" t="s">
        <v>1</v>
      </c>
      <c r="B5" s="133" t="s">
        <v>231</v>
      </c>
      <c r="C5" s="133" t="s">
        <v>208</v>
      </c>
      <c r="D5" s="74" t="s">
        <v>153</v>
      </c>
      <c r="E5" s="134" t="s">
        <v>232</v>
      </c>
      <c r="F5" s="135">
        <v>10800</v>
      </c>
      <c r="H5" s="83" t="e">
        <f>SUM(F5,#REF!)</f>
        <v>#REF!</v>
      </c>
      <c r="I5" s="83">
        <f>SUM(F5:F5)</f>
        <v>10800</v>
      </c>
    </row>
    <row r="6" spans="2:6" s="84" customFormat="1" ht="18.75">
      <c r="B6" s="85"/>
      <c r="E6" s="106" t="s">
        <v>72</v>
      </c>
      <c r="F6" s="86">
        <f>SUM(F4:F5)</f>
        <v>160800</v>
      </c>
    </row>
    <row r="7" spans="2:6" s="41" customFormat="1" ht="15">
      <c r="B7" s="33"/>
      <c r="E7" s="103"/>
      <c r="F7" s="33"/>
    </row>
    <row r="11" ht="12.75">
      <c r="H11" s="21" t="e">
        <f>SUM(#REF!)</f>
        <v>#REF!</v>
      </c>
    </row>
    <row r="18" ht="12.75">
      <c r="H18" s="21" t="e">
        <f>SUM(#REF!)</f>
        <v>#REF!</v>
      </c>
    </row>
    <row r="25" ht="12.75">
      <c r="H25" s="21" t="e">
        <f>SUM(#REF!)</f>
        <v>#REF!</v>
      </c>
    </row>
    <row r="34" spans="6:9" ht="15.75">
      <c r="F34" s="56" t="s">
        <v>34</v>
      </c>
      <c r="I34" s="41"/>
    </row>
    <row r="77" ht="12.75">
      <c r="F77" s="101" t="s">
        <v>34</v>
      </c>
    </row>
    <row r="79" spans="1:6" ht="15">
      <c r="A79" s="154" t="s">
        <v>34</v>
      </c>
      <c r="B79" s="154"/>
      <c r="C79" s="154"/>
      <c r="D79" s="154"/>
      <c r="E79" s="154"/>
      <c r="F79" s="154"/>
    </row>
  </sheetData>
  <sheetProtection/>
  <mergeCells count="2">
    <mergeCell ref="A2:F2"/>
    <mergeCell ref="A79:F79"/>
  </mergeCells>
  <printOptions/>
  <pageMargins left="0.75" right="0.75" top="1" bottom="1" header="0.5" footer="0.5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7"/>
  <sheetViews>
    <sheetView view="pageBreakPreview" zoomScale="60" zoomScalePageLayoutView="0" workbookViewId="0" topLeftCell="A74">
      <selection activeCell="C114" sqref="C114"/>
    </sheetView>
  </sheetViews>
  <sheetFormatPr defaultColWidth="9.00390625" defaultRowHeight="12.75"/>
  <cols>
    <col min="1" max="1" width="3.625" style="1" bestFit="1" customWidth="1"/>
    <col min="2" max="2" width="35.625" style="20" customWidth="1"/>
    <col min="3" max="3" width="36.375" style="23" customWidth="1"/>
    <col min="4" max="4" width="15.625" style="37" customWidth="1"/>
    <col min="6" max="6" width="13.75390625" style="0" bestFit="1" customWidth="1"/>
    <col min="7" max="7" width="8.625" style="0" customWidth="1"/>
    <col min="8" max="8" width="14.125" style="0" bestFit="1" customWidth="1"/>
    <col min="9" max="9" width="13.75390625" style="0" bestFit="1" customWidth="1"/>
  </cols>
  <sheetData>
    <row r="2" spans="1:4" ht="18.75">
      <c r="A2" s="157" t="s">
        <v>48</v>
      </c>
      <c r="B2" s="157"/>
      <c r="C2" s="159"/>
      <c r="D2" s="160"/>
    </row>
    <row r="3" spans="1:4" ht="18.75">
      <c r="A3" s="11"/>
      <c r="B3" s="157" t="s">
        <v>23</v>
      </c>
      <c r="C3" s="158"/>
      <c r="D3" s="158"/>
    </row>
    <row r="4" spans="1:4" s="6" customFormat="1" ht="18.75">
      <c r="A4" s="161" t="s">
        <v>75</v>
      </c>
      <c r="B4" s="162"/>
      <c r="C4" s="162"/>
      <c r="D4" s="162"/>
    </row>
    <row r="5" spans="1:4" s="6" customFormat="1" ht="9.75" customHeight="1">
      <c r="A5" s="7"/>
      <c r="B5" s="24"/>
      <c r="C5" s="25"/>
      <c r="D5" s="25"/>
    </row>
    <row r="6" spans="1:4" s="6" customFormat="1" ht="18" customHeight="1">
      <c r="A6" s="163" t="s">
        <v>49</v>
      </c>
      <c r="B6" s="164"/>
      <c r="C6" s="164"/>
      <c r="D6" s="164"/>
    </row>
    <row r="7" spans="1:4" s="6" customFormat="1" ht="12.75" customHeight="1" thickBot="1">
      <c r="A7" s="7"/>
      <c r="B7" s="24"/>
      <c r="C7" s="25"/>
      <c r="D7" s="25"/>
    </row>
    <row r="8" spans="1:4" s="3" customFormat="1" ht="13.5" thickBot="1">
      <c r="A8" s="12" t="s">
        <v>3</v>
      </c>
      <c r="B8" s="17" t="s">
        <v>4</v>
      </c>
      <c r="C8" s="26" t="s">
        <v>5</v>
      </c>
      <c r="D8" s="27" t="s">
        <v>6</v>
      </c>
    </row>
    <row r="9" spans="1:8" s="2" customFormat="1" ht="12.75">
      <c r="A9" s="9" t="s">
        <v>0</v>
      </c>
      <c r="B9" s="18" t="s">
        <v>59</v>
      </c>
      <c r="C9" s="58" t="s">
        <v>60</v>
      </c>
      <c r="D9" s="59">
        <v>214460</v>
      </c>
      <c r="H9" s="15">
        <f>SUM(D9:D15)</f>
        <v>1006420</v>
      </c>
    </row>
    <row r="10" spans="1:4" s="2" customFormat="1" ht="12.75">
      <c r="A10" s="4" t="s">
        <v>1</v>
      </c>
      <c r="B10" s="19" t="s">
        <v>59</v>
      </c>
      <c r="C10" s="5" t="s">
        <v>69</v>
      </c>
      <c r="D10" s="13">
        <v>411000</v>
      </c>
    </row>
    <row r="11" spans="1:4" s="2" customFormat="1" ht="12.75">
      <c r="A11" s="4" t="s">
        <v>2</v>
      </c>
      <c r="B11" s="19" t="s">
        <v>59</v>
      </c>
      <c r="C11" s="5" t="s">
        <v>86</v>
      </c>
      <c r="D11" s="13">
        <v>45890</v>
      </c>
    </row>
    <row r="12" spans="1:4" s="2" customFormat="1" ht="12.75">
      <c r="A12" s="9" t="s">
        <v>7</v>
      </c>
      <c r="B12" s="19" t="s">
        <v>59</v>
      </c>
      <c r="C12" s="5" t="s">
        <v>87</v>
      </c>
      <c r="D12" s="13">
        <v>30070</v>
      </c>
    </row>
    <row r="13" spans="1:4" s="2" customFormat="1" ht="12.75">
      <c r="A13" s="4" t="s">
        <v>8</v>
      </c>
      <c r="B13" s="19" t="s">
        <v>59</v>
      </c>
      <c r="C13" s="5" t="s">
        <v>62</v>
      </c>
      <c r="D13" s="13">
        <v>14000</v>
      </c>
    </row>
    <row r="14" spans="1:8" s="2" customFormat="1" ht="12.75">
      <c r="A14" s="4" t="s">
        <v>9</v>
      </c>
      <c r="B14" s="19" t="s">
        <v>59</v>
      </c>
      <c r="C14" s="5" t="s">
        <v>63</v>
      </c>
      <c r="D14" s="13">
        <v>5000</v>
      </c>
      <c r="H14" s="15">
        <f>SUM(D9:D15)</f>
        <v>1006420</v>
      </c>
    </row>
    <row r="15" spans="1:4" s="2" customFormat="1" ht="12.75">
      <c r="A15" s="9" t="s">
        <v>10</v>
      </c>
      <c r="B15" s="19" t="s">
        <v>59</v>
      </c>
      <c r="C15" s="5" t="s">
        <v>88</v>
      </c>
      <c r="D15" s="13">
        <v>286000</v>
      </c>
    </row>
    <row r="16" spans="1:4" s="2" customFormat="1" ht="12.75">
      <c r="A16" s="9" t="s">
        <v>11</v>
      </c>
      <c r="B16" s="19" t="s">
        <v>127</v>
      </c>
      <c r="C16" s="5" t="s">
        <v>128</v>
      </c>
      <c r="D16" s="13">
        <v>503769.14</v>
      </c>
    </row>
    <row r="17" spans="1:6" s="2" customFormat="1" ht="12.75">
      <c r="A17" s="4" t="s">
        <v>12</v>
      </c>
      <c r="B17" s="19" t="s">
        <v>94</v>
      </c>
      <c r="C17" s="5" t="s">
        <v>60</v>
      </c>
      <c r="D17" s="13">
        <v>10382941.03</v>
      </c>
      <c r="F17" s="15" t="s">
        <v>34</v>
      </c>
    </row>
    <row r="18" spans="1:4" s="2" customFormat="1" ht="12.75">
      <c r="A18" s="4" t="s">
        <v>13</v>
      </c>
      <c r="B18" s="19" t="s">
        <v>96</v>
      </c>
      <c r="C18" s="5" t="s">
        <v>60</v>
      </c>
      <c r="D18" s="13">
        <v>807223.56</v>
      </c>
    </row>
    <row r="19" spans="1:4" s="2" customFormat="1" ht="12.75">
      <c r="A19" s="9" t="s">
        <v>14</v>
      </c>
      <c r="B19" s="19" t="s">
        <v>97</v>
      </c>
      <c r="C19" s="5" t="s">
        <v>60</v>
      </c>
      <c r="D19" s="13">
        <v>1206378.8</v>
      </c>
    </row>
    <row r="20" spans="1:4" s="2" customFormat="1" ht="12.75">
      <c r="A20" s="4" t="s">
        <v>15</v>
      </c>
      <c r="B20" s="19" t="s">
        <v>98</v>
      </c>
      <c r="C20" s="5" t="s">
        <v>60</v>
      </c>
      <c r="D20" s="13">
        <v>231853.12</v>
      </c>
    </row>
    <row r="21" spans="1:4" s="2" customFormat="1" ht="14.25" customHeight="1">
      <c r="A21" s="4" t="s">
        <v>16</v>
      </c>
      <c r="B21" s="19" t="s">
        <v>99</v>
      </c>
      <c r="C21" s="5" t="s">
        <v>60</v>
      </c>
      <c r="D21" s="13">
        <v>318665.63</v>
      </c>
    </row>
    <row r="22" spans="1:4" s="14" customFormat="1" ht="12.75">
      <c r="A22" s="9" t="s">
        <v>17</v>
      </c>
      <c r="B22" s="19" t="s">
        <v>100</v>
      </c>
      <c r="C22" s="5" t="s">
        <v>60</v>
      </c>
      <c r="D22" s="13">
        <v>290746.32</v>
      </c>
    </row>
    <row r="23" spans="1:4" s="2" customFormat="1" ht="12.75">
      <c r="A23" s="9" t="s">
        <v>18</v>
      </c>
      <c r="B23" s="19" t="s">
        <v>101</v>
      </c>
      <c r="C23" s="5" t="s">
        <v>60</v>
      </c>
      <c r="D23" s="13">
        <v>765718.51</v>
      </c>
    </row>
    <row r="24" spans="1:4" s="2" customFormat="1" ht="12.75">
      <c r="A24" s="4" t="s">
        <v>19</v>
      </c>
      <c r="B24" s="19" t="s">
        <v>102</v>
      </c>
      <c r="C24" s="5" t="s">
        <v>60</v>
      </c>
      <c r="D24" s="13">
        <v>2085922.83</v>
      </c>
    </row>
    <row r="25" spans="1:4" s="2" customFormat="1" ht="12.75">
      <c r="A25" s="4" t="s">
        <v>20</v>
      </c>
      <c r="B25" s="19" t="s">
        <v>103</v>
      </c>
      <c r="C25" s="5" t="s">
        <v>60</v>
      </c>
      <c r="D25" s="13">
        <v>121157.3</v>
      </c>
    </row>
    <row r="26" spans="1:4" s="2" customFormat="1" ht="12.75">
      <c r="A26" s="9" t="s">
        <v>21</v>
      </c>
      <c r="B26" s="19" t="s">
        <v>104</v>
      </c>
      <c r="C26" s="5" t="s">
        <v>60</v>
      </c>
      <c r="D26" s="13">
        <v>178149.28</v>
      </c>
    </row>
    <row r="27" spans="1:4" s="2" customFormat="1" ht="12.75">
      <c r="A27" s="4" t="s">
        <v>22</v>
      </c>
      <c r="B27" s="19" t="s">
        <v>124</v>
      </c>
      <c r="C27" s="5" t="s">
        <v>125</v>
      </c>
      <c r="D27" s="13">
        <v>81646.28</v>
      </c>
    </row>
    <row r="28" spans="1:4" s="2" customFormat="1" ht="12.75">
      <c r="A28" s="4" t="s">
        <v>24</v>
      </c>
      <c r="B28" s="19" t="s">
        <v>124</v>
      </c>
      <c r="C28" s="5" t="s">
        <v>126</v>
      </c>
      <c r="D28" s="13">
        <v>127686.45</v>
      </c>
    </row>
    <row r="29" spans="1:4" s="60" customFormat="1" ht="12.75">
      <c r="A29" s="9" t="s">
        <v>25</v>
      </c>
      <c r="B29" s="19" t="s">
        <v>105</v>
      </c>
      <c r="C29" s="5" t="s">
        <v>60</v>
      </c>
      <c r="D29" s="13">
        <v>62216.73</v>
      </c>
    </row>
    <row r="30" spans="1:4" s="2" customFormat="1" ht="14.25" customHeight="1">
      <c r="A30" s="9" t="s">
        <v>26</v>
      </c>
      <c r="B30" s="19" t="s">
        <v>95</v>
      </c>
      <c r="C30" s="5" t="s">
        <v>60</v>
      </c>
      <c r="D30" s="13">
        <v>118041.12</v>
      </c>
    </row>
    <row r="31" spans="1:4" s="2" customFormat="1" ht="14.25" customHeight="1">
      <c r="A31" s="4" t="s">
        <v>27</v>
      </c>
      <c r="B31" s="19" t="s">
        <v>108</v>
      </c>
      <c r="C31" s="5" t="s">
        <v>109</v>
      </c>
      <c r="D31" s="13">
        <v>1219807.6</v>
      </c>
    </row>
    <row r="32" spans="1:4" s="2" customFormat="1" ht="14.25" customHeight="1">
      <c r="A32" s="4" t="s">
        <v>28</v>
      </c>
      <c r="B32" s="19" t="s">
        <v>93</v>
      </c>
      <c r="C32" s="5" t="s">
        <v>60</v>
      </c>
      <c r="D32" s="13">
        <v>25839.6</v>
      </c>
    </row>
    <row r="33" spans="1:4" s="2" customFormat="1" ht="14.25" customHeight="1">
      <c r="A33" s="9" t="s">
        <v>29</v>
      </c>
      <c r="B33" s="19" t="s">
        <v>92</v>
      </c>
      <c r="C33" s="5" t="s">
        <v>60</v>
      </c>
      <c r="D33" s="13">
        <v>1073896.06</v>
      </c>
    </row>
    <row r="34" spans="1:4" s="2" customFormat="1" ht="14.25" customHeight="1">
      <c r="A34" s="4" t="s">
        <v>30</v>
      </c>
      <c r="B34" s="19" t="s">
        <v>91</v>
      </c>
      <c r="C34" s="5" t="s">
        <v>60</v>
      </c>
      <c r="D34" s="13">
        <v>41358</v>
      </c>
    </row>
    <row r="35" spans="1:4" s="2" customFormat="1" ht="14.25" customHeight="1">
      <c r="A35" s="4" t="s">
        <v>31</v>
      </c>
      <c r="B35" s="19" t="s">
        <v>106</v>
      </c>
      <c r="C35" s="5" t="s">
        <v>107</v>
      </c>
      <c r="D35" s="13">
        <v>204530.5</v>
      </c>
    </row>
    <row r="36" spans="1:4" s="2" customFormat="1" ht="14.25" customHeight="1">
      <c r="A36" s="9" t="s">
        <v>32</v>
      </c>
      <c r="B36" s="19" t="s">
        <v>116</v>
      </c>
      <c r="C36" s="5" t="s">
        <v>60</v>
      </c>
      <c r="D36" s="13">
        <v>938140.8</v>
      </c>
    </row>
    <row r="37" spans="1:4" s="2" customFormat="1" ht="14.25" customHeight="1">
      <c r="A37" s="9" t="s">
        <v>33</v>
      </c>
      <c r="B37" s="19" t="s">
        <v>129</v>
      </c>
      <c r="C37" s="5" t="s">
        <v>130</v>
      </c>
      <c r="D37" s="13">
        <v>22448</v>
      </c>
    </row>
    <row r="38" spans="1:4" s="2" customFormat="1" ht="14.25" customHeight="1">
      <c r="A38" s="4" t="s">
        <v>35</v>
      </c>
      <c r="B38" s="19" t="s">
        <v>129</v>
      </c>
      <c r="C38" s="5" t="s">
        <v>87</v>
      </c>
      <c r="D38" s="13">
        <v>8140</v>
      </c>
    </row>
    <row r="39" spans="1:4" s="2" customFormat="1" ht="14.25" customHeight="1">
      <c r="A39" s="4" t="s">
        <v>36</v>
      </c>
      <c r="B39" s="19" t="s">
        <v>131</v>
      </c>
      <c r="C39" s="5" t="s">
        <v>132</v>
      </c>
      <c r="D39" s="13">
        <v>19537</v>
      </c>
    </row>
    <row r="40" spans="1:4" s="2" customFormat="1" ht="12.75">
      <c r="A40" s="9" t="s">
        <v>37</v>
      </c>
      <c r="B40" s="19" t="s">
        <v>123</v>
      </c>
      <c r="C40" s="5" t="s">
        <v>60</v>
      </c>
      <c r="D40" s="13">
        <v>93212.4</v>
      </c>
    </row>
    <row r="41" spans="1:4" s="2" customFormat="1" ht="12.75">
      <c r="A41" s="4" t="s">
        <v>38</v>
      </c>
      <c r="B41" s="19" t="s">
        <v>138</v>
      </c>
      <c r="C41" s="5" t="s">
        <v>139</v>
      </c>
      <c r="D41" s="13">
        <v>5548</v>
      </c>
    </row>
    <row r="42" spans="1:4" s="2" customFormat="1" ht="12.75">
      <c r="A42" s="4" t="s">
        <v>39</v>
      </c>
      <c r="B42" s="19" t="s">
        <v>133</v>
      </c>
      <c r="C42" s="5" t="s">
        <v>114</v>
      </c>
      <c r="D42" s="13">
        <v>10370</v>
      </c>
    </row>
    <row r="43" spans="1:4" s="2" customFormat="1" ht="12.75">
      <c r="A43" s="9" t="s">
        <v>40</v>
      </c>
      <c r="B43" s="19" t="s">
        <v>54</v>
      </c>
      <c r="C43" s="5" t="s">
        <v>113</v>
      </c>
      <c r="D43" s="13">
        <v>6222</v>
      </c>
    </row>
    <row r="44" spans="1:4" s="2" customFormat="1" ht="12.75">
      <c r="A44" s="4" t="s">
        <v>43</v>
      </c>
      <c r="B44" s="19" t="s">
        <v>54</v>
      </c>
      <c r="C44" s="5" t="s">
        <v>114</v>
      </c>
      <c r="D44" s="13">
        <v>4270</v>
      </c>
    </row>
    <row r="45" spans="1:4" s="2" customFormat="1" ht="12.75">
      <c r="A45" s="4" t="s">
        <v>44</v>
      </c>
      <c r="B45" s="19" t="s">
        <v>115</v>
      </c>
      <c r="C45" s="5" t="s">
        <v>113</v>
      </c>
      <c r="D45" s="13">
        <v>6100</v>
      </c>
    </row>
    <row r="46" spans="1:4" s="2" customFormat="1" ht="12.75">
      <c r="A46" s="9" t="s">
        <v>45</v>
      </c>
      <c r="B46" s="19" t="s">
        <v>115</v>
      </c>
      <c r="C46" s="5" t="s">
        <v>114</v>
      </c>
      <c r="D46" s="13">
        <v>6100</v>
      </c>
    </row>
    <row r="47" spans="1:4" s="2" customFormat="1" ht="12.75">
      <c r="A47" s="4" t="s">
        <v>46</v>
      </c>
      <c r="B47" s="19" t="s">
        <v>41</v>
      </c>
      <c r="C47" s="5" t="s">
        <v>113</v>
      </c>
      <c r="D47" s="13">
        <v>5002</v>
      </c>
    </row>
    <row r="48" spans="1:4" s="2" customFormat="1" ht="25.5">
      <c r="A48" s="4" t="s">
        <v>47</v>
      </c>
      <c r="B48" s="19" t="s">
        <v>112</v>
      </c>
      <c r="C48" s="5" t="s">
        <v>53</v>
      </c>
      <c r="D48" s="13">
        <v>8779.68</v>
      </c>
    </row>
    <row r="49" spans="1:4" s="2" customFormat="1" ht="14.25" customHeight="1">
      <c r="A49" s="9" t="s">
        <v>134</v>
      </c>
      <c r="B49" s="19" t="s">
        <v>57</v>
      </c>
      <c r="C49" s="5" t="s">
        <v>58</v>
      </c>
      <c r="D49" s="13">
        <v>26000</v>
      </c>
    </row>
    <row r="50" spans="1:8" s="2" customFormat="1" ht="14.25" customHeight="1">
      <c r="A50" s="4" t="s">
        <v>135</v>
      </c>
      <c r="B50" s="19" t="s">
        <v>77</v>
      </c>
      <c r="C50" s="5" t="s">
        <v>76</v>
      </c>
      <c r="D50" s="13">
        <v>14640</v>
      </c>
      <c r="F50" s="15">
        <f>SUM(D49:D53)</f>
        <v>62440.01</v>
      </c>
      <c r="H50" s="15">
        <f>SUM(D54,-F50)</f>
        <v>21987837.740000006</v>
      </c>
    </row>
    <row r="51" spans="1:4" s="2" customFormat="1" ht="14.25" customHeight="1">
      <c r="A51" s="4" t="s">
        <v>136</v>
      </c>
      <c r="B51" s="19" t="s">
        <v>80</v>
      </c>
      <c r="C51" s="5" t="s">
        <v>56</v>
      </c>
      <c r="D51" s="13">
        <v>4500.01</v>
      </c>
    </row>
    <row r="52" spans="1:4" s="2" customFormat="1" ht="14.25" customHeight="1">
      <c r="A52" s="9" t="s">
        <v>137</v>
      </c>
      <c r="B52" s="19" t="s">
        <v>84</v>
      </c>
      <c r="C52" s="5" t="s">
        <v>85</v>
      </c>
      <c r="D52" s="13">
        <v>8000</v>
      </c>
    </row>
    <row r="53" spans="1:4" s="2" customFormat="1" ht="14.25" customHeight="1">
      <c r="A53" s="4" t="s">
        <v>140</v>
      </c>
      <c r="B53" s="19" t="s">
        <v>83</v>
      </c>
      <c r="C53" s="5" t="s">
        <v>82</v>
      </c>
      <c r="D53" s="13">
        <v>9300</v>
      </c>
    </row>
    <row r="54" spans="1:4" s="2" customFormat="1" ht="14.25" customHeight="1">
      <c r="A54" s="16" t="s">
        <v>34</v>
      </c>
      <c r="B54" s="14"/>
      <c r="C54" s="29"/>
      <c r="D54" s="30">
        <f>SUM(D9:D53)</f>
        <v>22050277.750000007</v>
      </c>
    </row>
    <row r="55" spans="1:4" s="2" customFormat="1" ht="14.25" customHeight="1">
      <c r="A55" s="16"/>
      <c r="B55" s="31"/>
      <c r="C55" s="61">
        <v>71</v>
      </c>
      <c r="D55" s="14"/>
    </row>
    <row r="56" spans="1:8" s="2" customFormat="1" ht="14.25" customHeight="1">
      <c r="A56" s="16" t="s">
        <v>34</v>
      </c>
      <c r="B56" s="32"/>
      <c r="C56" s="33"/>
      <c r="D56" s="33"/>
      <c r="F56" s="15">
        <f>SUM(D54,-D76)</f>
        <v>21196569.42000001</v>
      </c>
      <c r="H56" s="15">
        <f>SUM(H50,-H73)</f>
        <v>21149800.260000005</v>
      </c>
    </row>
    <row r="57" spans="1:4" s="6" customFormat="1" ht="15.75" customHeight="1">
      <c r="A57" s="155" t="s">
        <v>50</v>
      </c>
      <c r="B57" s="156"/>
      <c r="C57" s="156"/>
      <c r="D57" s="156"/>
    </row>
    <row r="58" spans="1:4" s="6" customFormat="1" ht="12.75" customHeight="1" thickBot="1">
      <c r="A58" s="8"/>
      <c r="B58" s="34"/>
      <c r="C58" s="35"/>
      <c r="D58" s="35"/>
    </row>
    <row r="59" spans="1:4" s="3" customFormat="1" ht="13.5" thickBot="1">
      <c r="A59" s="10" t="s">
        <v>3</v>
      </c>
      <c r="B59" s="17" t="s">
        <v>4</v>
      </c>
      <c r="C59" s="17" t="s">
        <v>5</v>
      </c>
      <c r="D59" s="27" t="s">
        <v>6</v>
      </c>
    </row>
    <row r="60" spans="1:4" s="14" customFormat="1" ht="12.75">
      <c r="A60" s="4" t="s">
        <v>0</v>
      </c>
      <c r="B60" s="19" t="s">
        <v>59</v>
      </c>
      <c r="C60" s="5" t="s">
        <v>60</v>
      </c>
      <c r="D60" s="13">
        <v>264923.02</v>
      </c>
    </row>
    <row r="61" spans="1:8" s="2" customFormat="1" ht="12.75">
      <c r="A61" s="4" t="s">
        <v>1</v>
      </c>
      <c r="B61" s="19" t="s">
        <v>59</v>
      </c>
      <c r="C61" s="5" t="s">
        <v>62</v>
      </c>
      <c r="D61" s="13">
        <v>28000</v>
      </c>
      <c r="H61" s="15">
        <f>SUM(D60:D61)</f>
        <v>292923.02</v>
      </c>
    </row>
    <row r="62" spans="1:8" s="2" customFormat="1" ht="12.75">
      <c r="A62" s="9" t="s">
        <v>2</v>
      </c>
      <c r="B62" s="19" t="s">
        <v>65</v>
      </c>
      <c r="C62" s="58" t="s">
        <v>89</v>
      </c>
      <c r="D62" s="59">
        <v>6815.99</v>
      </c>
      <c r="H62" s="15">
        <f>SUM(H14-H61)</f>
        <v>713496.98</v>
      </c>
    </row>
    <row r="63" spans="1:4" s="2" customFormat="1" ht="12.75">
      <c r="A63" s="4" t="s">
        <v>7</v>
      </c>
      <c r="B63" s="18" t="s">
        <v>66</v>
      </c>
      <c r="C63" s="58" t="s">
        <v>90</v>
      </c>
      <c r="D63" s="13">
        <v>7229.96</v>
      </c>
    </row>
    <row r="64" spans="1:6" s="2" customFormat="1" ht="12.75">
      <c r="A64" s="4" t="s">
        <v>8</v>
      </c>
      <c r="B64" s="18" t="s">
        <v>117</v>
      </c>
      <c r="C64" s="5" t="s">
        <v>118</v>
      </c>
      <c r="D64" s="13">
        <v>380135.89</v>
      </c>
      <c r="F64" s="15"/>
    </row>
    <row r="65" spans="1:4" s="2" customFormat="1" ht="12.75">
      <c r="A65" s="9" t="s">
        <v>9</v>
      </c>
      <c r="B65" s="18" t="s">
        <v>67</v>
      </c>
      <c r="C65" s="5" t="s">
        <v>61</v>
      </c>
      <c r="D65" s="13">
        <v>16212</v>
      </c>
    </row>
    <row r="66" spans="1:4" s="2" customFormat="1" ht="12.75">
      <c r="A66" s="4" t="s">
        <v>10</v>
      </c>
      <c r="B66" s="19" t="s">
        <v>110</v>
      </c>
      <c r="C66" s="5" t="s">
        <v>68</v>
      </c>
      <c r="D66" s="13">
        <v>72163</v>
      </c>
    </row>
    <row r="67" spans="1:4" s="2" customFormat="1" ht="12.75">
      <c r="A67" s="4" t="s">
        <v>11</v>
      </c>
      <c r="B67" s="19" t="s">
        <v>110</v>
      </c>
      <c r="C67" s="5" t="s">
        <v>111</v>
      </c>
      <c r="D67" s="13">
        <v>39576.8</v>
      </c>
    </row>
    <row r="68" spans="1:4" s="2" customFormat="1" ht="12.75">
      <c r="A68" s="9" t="s">
        <v>12</v>
      </c>
      <c r="B68" s="18" t="s">
        <v>119</v>
      </c>
      <c r="C68" s="5" t="s">
        <v>53</v>
      </c>
      <c r="D68" s="13">
        <v>4078</v>
      </c>
    </row>
    <row r="69" spans="1:4" s="2" customFormat="1" ht="12.75">
      <c r="A69" s="4" t="s">
        <v>13</v>
      </c>
      <c r="B69" s="18" t="s">
        <v>120</v>
      </c>
      <c r="C69" s="5" t="s">
        <v>53</v>
      </c>
      <c r="D69" s="13">
        <v>5926.01</v>
      </c>
    </row>
    <row r="70" spans="1:4" s="2" customFormat="1" ht="12.75">
      <c r="A70" s="4" t="s">
        <v>14</v>
      </c>
      <c r="B70" s="18" t="s">
        <v>121</v>
      </c>
      <c r="C70" s="5" t="s">
        <v>53</v>
      </c>
      <c r="D70" s="13">
        <v>5237.57</v>
      </c>
    </row>
    <row r="71" spans="1:4" s="2" customFormat="1" ht="12.75">
      <c r="A71" s="9" t="s">
        <v>15</v>
      </c>
      <c r="B71" s="18" t="s">
        <v>122</v>
      </c>
      <c r="C71" s="5" t="s">
        <v>53</v>
      </c>
      <c r="D71" s="13">
        <v>7739.24</v>
      </c>
    </row>
    <row r="72" spans="1:4" s="2" customFormat="1" ht="12.75" customHeight="1">
      <c r="A72" s="4" t="s">
        <v>16</v>
      </c>
      <c r="B72" s="18" t="s">
        <v>78</v>
      </c>
      <c r="C72" s="5" t="s">
        <v>79</v>
      </c>
      <c r="D72" s="13">
        <v>6471.2</v>
      </c>
    </row>
    <row r="73" spans="1:9" s="2" customFormat="1" ht="12.75">
      <c r="A73" s="4" t="s">
        <v>17</v>
      </c>
      <c r="B73" s="18" t="s">
        <v>55</v>
      </c>
      <c r="C73" s="5" t="s">
        <v>81</v>
      </c>
      <c r="D73" s="13">
        <v>3999.16</v>
      </c>
      <c r="F73" s="15">
        <f>SUM(D72:D75)</f>
        <v>15670.85</v>
      </c>
      <c r="H73" s="15">
        <f>SUM(D76,-F73)</f>
        <v>838037.4800000001</v>
      </c>
      <c r="I73" s="15">
        <f>SUM(D72:D74)</f>
        <v>14270.85</v>
      </c>
    </row>
    <row r="74" spans="1:4" s="2" customFormat="1" ht="12.75">
      <c r="A74" s="9" t="s">
        <v>18</v>
      </c>
      <c r="B74" s="19" t="s">
        <v>42</v>
      </c>
      <c r="C74" s="5" t="s">
        <v>81</v>
      </c>
      <c r="D74" s="13">
        <v>3800.49</v>
      </c>
    </row>
    <row r="75" spans="1:9" s="2" customFormat="1" ht="12.75">
      <c r="A75" s="4" t="s">
        <v>19</v>
      </c>
      <c r="B75" s="18" t="s">
        <v>41</v>
      </c>
      <c r="C75" s="5" t="s">
        <v>81</v>
      </c>
      <c r="D75" s="13">
        <v>1400</v>
      </c>
      <c r="I75" s="15">
        <f>SUM(D74:D75)</f>
        <v>5200.49</v>
      </c>
    </row>
    <row r="76" ht="12.75">
      <c r="D76" s="30">
        <f>SUM(D60:D75)</f>
        <v>853708.3300000001</v>
      </c>
    </row>
    <row r="78" ht="12.75">
      <c r="D78" s="30" t="s">
        <v>34</v>
      </c>
    </row>
    <row r="80" ht="12.75">
      <c r="D80" s="36" t="s">
        <v>34</v>
      </c>
    </row>
    <row r="83" ht="12.75">
      <c r="B83" s="20" t="s">
        <v>34</v>
      </c>
    </row>
    <row r="104" ht="15.75">
      <c r="D104" s="28" t="s">
        <v>34</v>
      </c>
    </row>
    <row r="110" ht="15.75">
      <c r="D110" s="28" t="s">
        <v>34</v>
      </c>
    </row>
    <row r="114" ht="12.75">
      <c r="C114" s="62">
        <v>72</v>
      </c>
    </row>
    <row r="117" ht="12.75">
      <c r="D117" s="37" t="s">
        <v>34</v>
      </c>
    </row>
  </sheetData>
  <sheetProtection/>
  <mergeCells count="5">
    <mergeCell ref="A57:D57"/>
    <mergeCell ref="B3:D3"/>
    <mergeCell ref="A2:D2"/>
    <mergeCell ref="A4:D4"/>
    <mergeCell ref="A6:D6"/>
  </mergeCells>
  <printOptions/>
  <pageMargins left="0.75" right="0.75" top="1" bottom="1" header="0.5" footer="0.5"/>
  <pageSetup horizontalDpi="300" verticalDpi="300" orientation="portrait" paperSize="9" scale="93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2020-03-16T14:48:55Z</cp:lastPrinted>
  <dcterms:created xsi:type="dcterms:W3CDTF">2004-11-16T20:33:15Z</dcterms:created>
  <dcterms:modified xsi:type="dcterms:W3CDTF">2020-03-16T14:50:14Z</dcterms:modified>
  <cp:category/>
  <cp:version/>
  <cp:contentType/>
  <cp:contentStatus/>
</cp:coreProperties>
</file>